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S:\PROGRAM MANAGEMENT PIPES\Forms and Template Management\Production schedules_Refresh\Dec 2022\"/>
    </mc:Choice>
  </mc:AlternateContent>
  <xr:revisionPtr revIDLastSave="0" documentId="13_ncr:1_{E79542FC-D151-4CF4-B2F2-09558E44EC92}" xr6:coauthVersionLast="47" xr6:coauthVersionMax="47" xr10:uidLastSave="{00000000-0000-0000-0000-000000000000}"/>
  <bookViews>
    <workbookView xWindow="28680" yWindow="-120" windowWidth="29040" windowHeight="15840" xr2:uid="{DE9CE1AD-3C87-46AA-9B74-8BC8B82877A2}"/>
  </bookViews>
  <sheets>
    <sheet name="Goat Schedul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4" i="1" l="1"/>
  <c r="D54" i="1"/>
  <c r="B54" i="1"/>
  <c r="N53" i="1"/>
  <c r="O53" i="1" s="1"/>
  <c r="P53" i="1" s="1"/>
  <c r="M53" i="1"/>
  <c r="L53" i="1"/>
  <c r="H53" i="1"/>
  <c r="G53" i="1"/>
  <c r="N52" i="1"/>
  <c r="O52" i="1" s="1"/>
  <c r="M52" i="1"/>
  <c r="L52" i="1"/>
  <c r="H52" i="1"/>
  <c r="G52" i="1"/>
  <c r="N51" i="1"/>
  <c r="O51" i="1" s="1"/>
  <c r="M51" i="1"/>
  <c r="L51" i="1"/>
  <c r="H51" i="1"/>
  <c r="G51" i="1"/>
  <c r="M50" i="1"/>
  <c r="L50" i="1"/>
  <c r="H50" i="1"/>
  <c r="G50" i="1"/>
  <c r="C50" i="1"/>
  <c r="M49" i="1"/>
  <c r="L49" i="1"/>
  <c r="H49" i="1"/>
  <c r="G49" i="1"/>
  <c r="C49" i="1"/>
  <c r="N49" i="1" s="1"/>
  <c r="N48" i="1"/>
  <c r="O48" i="1" s="1"/>
  <c r="P47" i="1" s="1"/>
  <c r="M48" i="1"/>
  <c r="L48" i="1"/>
  <c r="H48" i="1"/>
  <c r="G48" i="1"/>
  <c r="N47" i="1"/>
  <c r="O47" i="1" s="1"/>
  <c r="M47" i="1"/>
  <c r="L47" i="1"/>
  <c r="H47" i="1"/>
  <c r="G47" i="1"/>
  <c r="N46" i="1"/>
  <c r="M46" i="1"/>
  <c r="L46" i="1"/>
  <c r="H46" i="1"/>
  <c r="G46" i="1"/>
  <c r="I41" i="1"/>
  <c r="D41" i="1"/>
  <c r="M40" i="1"/>
  <c r="L40" i="1"/>
  <c r="H40" i="1"/>
  <c r="G40" i="1"/>
  <c r="M39" i="1"/>
  <c r="L39" i="1"/>
  <c r="H39" i="1"/>
  <c r="G39" i="1"/>
  <c r="M38" i="1"/>
  <c r="L38" i="1"/>
  <c r="H38" i="1"/>
  <c r="G38" i="1"/>
  <c r="M37" i="1"/>
  <c r="L37" i="1"/>
  <c r="H37" i="1"/>
  <c r="G37" i="1"/>
  <c r="B37" i="1"/>
  <c r="M36" i="1"/>
  <c r="L36" i="1"/>
  <c r="H36" i="1"/>
  <c r="G36" i="1"/>
  <c r="B36" i="1"/>
  <c r="M35" i="1"/>
  <c r="L35" i="1"/>
  <c r="H35" i="1"/>
  <c r="G35" i="1"/>
  <c r="M34" i="1"/>
  <c r="L34" i="1"/>
  <c r="H34" i="1"/>
  <c r="G34" i="1"/>
  <c r="M33" i="1"/>
  <c r="L33" i="1"/>
  <c r="H33" i="1"/>
  <c r="G33" i="1"/>
  <c r="I28" i="1"/>
  <c r="D28" i="1"/>
  <c r="M27" i="1"/>
  <c r="L27" i="1"/>
  <c r="H27" i="1"/>
  <c r="G27" i="1"/>
  <c r="M26" i="1"/>
  <c r="L26" i="1"/>
  <c r="H26" i="1"/>
  <c r="G26" i="1"/>
  <c r="M25" i="1"/>
  <c r="L25" i="1"/>
  <c r="H25" i="1"/>
  <c r="G25" i="1"/>
  <c r="M24" i="1"/>
  <c r="L24" i="1"/>
  <c r="H24" i="1"/>
  <c r="G24" i="1"/>
  <c r="B24" i="1"/>
  <c r="M23" i="1"/>
  <c r="L23" i="1"/>
  <c r="H23" i="1"/>
  <c r="G23" i="1"/>
  <c r="B23" i="1"/>
  <c r="M22" i="1"/>
  <c r="L22" i="1"/>
  <c r="H22" i="1"/>
  <c r="G22" i="1"/>
  <c r="M21" i="1"/>
  <c r="L21" i="1"/>
  <c r="H21" i="1"/>
  <c r="G21" i="1"/>
  <c r="M20" i="1"/>
  <c r="L20" i="1"/>
  <c r="H20" i="1"/>
  <c r="G20" i="1"/>
  <c r="I15" i="1"/>
  <c r="D15" i="1"/>
  <c r="B15" i="1"/>
  <c r="N14" i="1"/>
  <c r="O14" i="1" s="1"/>
  <c r="P14" i="1" s="1"/>
  <c r="B27" i="1" s="1"/>
  <c r="M14" i="1"/>
  <c r="L14" i="1"/>
  <c r="H14" i="1"/>
  <c r="G14" i="1"/>
  <c r="N13" i="1"/>
  <c r="O13" i="1" s="1"/>
  <c r="M13" i="1"/>
  <c r="L13" i="1"/>
  <c r="H13" i="1"/>
  <c r="G13" i="1"/>
  <c r="N12" i="1"/>
  <c r="O12" i="1" s="1"/>
  <c r="M12" i="1"/>
  <c r="L12" i="1"/>
  <c r="H12" i="1"/>
  <c r="G12" i="1"/>
  <c r="M11" i="1"/>
  <c r="L11" i="1"/>
  <c r="H11" i="1"/>
  <c r="G11" i="1"/>
  <c r="C11" i="1"/>
  <c r="M10" i="1"/>
  <c r="L10" i="1"/>
  <c r="H10" i="1"/>
  <c r="G10" i="1"/>
  <c r="C10" i="1"/>
  <c r="N9" i="1"/>
  <c r="O9" i="1" s="1"/>
  <c r="P8" i="1" s="1"/>
  <c r="B21" i="1" s="1"/>
  <c r="M9" i="1"/>
  <c r="L9" i="1"/>
  <c r="H9" i="1"/>
  <c r="G9" i="1"/>
  <c r="N8" i="1"/>
  <c r="O8" i="1" s="1"/>
  <c r="M8" i="1"/>
  <c r="L8" i="1"/>
  <c r="H8" i="1"/>
  <c r="G8" i="1"/>
  <c r="N7" i="1"/>
  <c r="O7" i="1" s="1"/>
  <c r="M7" i="1"/>
  <c r="L7" i="1"/>
  <c r="H7" i="1"/>
  <c r="G7" i="1"/>
  <c r="M54" i="1" l="1"/>
  <c r="L54" i="1" s="1"/>
  <c r="M28" i="1"/>
  <c r="L28" i="1" s="1"/>
  <c r="M41" i="1"/>
  <c r="L41" i="1" s="1"/>
  <c r="P13" i="1"/>
  <c r="B26" i="1" s="1"/>
  <c r="H28" i="1"/>
  <c r="G28" i="1" s="1"/>
  <c r="H15" i="1"/>
  <c r="G15" i="1" s="1"/>
  <c r="H41" i="1"/>
  <c r="G41" i="1" s="1"/>
  <c r="M15" i="1"/>
  <c r="L15" i="1" s="1"/>
  <c r="H54" i="1"/>
  <c r="G54" i="1" s="1"/>
  <c r="C15" i="1"/>
  <c r="N10" i="1"/>
  <c r="O10" i="1" s="1"/>
  <c r="P9" i="1" s="1"/>
  <c r="B22" i="1" s="1"/>
  <c r="N22" i="1" s="1"/>
  <c r="O22" i="1" s="1"/>
  <c r="P21" i="1" s="1"/>
  <c r="B34" i="1" s="1"/>
  <c r="P7" i="1"/>
  <c r="N27" i="1"/>
  <c r="O27" i="1" s="1"/>
  <c r="P27" i="1" s="1"/>
  <c r="B40" i="1" s="1"/>
  <c r="P52" i="1"/>
  <c r="N26" i="1"/>
  <c r="O26" i="1" s="1"/>
  <c r="N21" i="1"/>
  <c r="O21" i="1" s="1"/>
  <c r="O49" i="1"/>
  <c r="P48" i="1" s="1"/>
  <c r="N11" i="1"/>
  <c r="O11" i="1" s="1"/>
  <c r="O46" i="1"/>
  <c r="N50" i="1"/>
  <c r="N54" i="1" s="1"/>
  <c r="C54" i="1"/>
  <c r="N40" i="1" l="1"/>
  <c r="O40" i="1" s="1"/>
  <c r="P40" i="1" s="1"/>
  <c r="P12" i="1"/>
  <c r="B25" i="1" s="1"/>
  <c r="O15" i="1"/>
  <c r="N34" i="1"/>
  <c r="O34" i="1" s="1"/>
  <c r="O50" i="1"/>
  <c r="P51" i="1" s="1"/>
  <c r="P46" i="1"/>
  <c r="N15" i="1"/>
  <c r="B20" i="1"/>
  <c r="P15" i="1" l="1"/>
  <c r="O54" i="1"/>
  <c r="C24" i="1"/>
  <c r="C23" i="1"/>
  <c r="B28" i="1"/>
  <c r="N20" i="1"/>
  <c r="N25" i="1"/>
  <c r="O25" i="1" s="1"/>
  <c r="P26" i="1" s="1"/>
  <c r="B39" i="1" s="1"/>
  <c r="P54" i="1"/>
  <c r="N39" i="1" l="1"/>
  <c r="O39" i="1" s="1"/>
  <c r="O20" i="1"/>
  <c r="C28" i="1"/>
  <c r="N23" i="1"/>
  <c r="N24" i="1"/>
  <c r="O24" i="1" s="1"/>
  <c r="P25" i="1" s="1"/>
  <c r="B38" i="1" s="1"/>
  <c r="N28" i="1" l="1"/>
  <c r="N38" i="1"/>
  <c r="O38" i="1" s="1"/>
  <c r="P39" i="1" s="1"/>
  <c r="O23" i="1"/>
  <c r="P22" i="1" s="1"/>
  <c r="B35" i="1" s="1"/>
  <c r="P20" i="1"/>
  <c r="O28" i="1" l="1"/>
  <c r="B33" i="1"/>
  <c r="P28" i="1"/>
  <c r="N35" i="1"/>
  <c r="O35" i="1" s="1"/>
  <c r="P34" i="1" s="1"/>
  <c r="N33" i="1" l="1"/>
  <c r="C37" i="1"/>
  <c r="C36" i="1"/>
  <c r="B41" i="1"/>
  <c r="O33" i="1"/>
  <c r="P33" i="1" l="1"/>
  <c r="C41" i="1"/>
  <c r="N36" i="1"/>
  <c r="O36" i="1" s="1"/>
  <c r="N37" i="1"/>
  <c r="O37" i="1" s="1"/>
  <c r="P38" i="1" s="1"/>
  <c r="N41" i="1" l="1"/>
  <c r="P35" i="1"/>
  <c r="O41" i="1"/>
  <c r="P41" i="1"/>
</calcChain>
</file>

<file path=xl/sharedStrings.xml><?xml version="1.0" encoding="utf-8"?>
<sst xmlns="http://schemas.openxmlformats.org/spreadsheetml/2006/main" count="127" uniqueCount="33">
  <si>
    <t>Kidding Rate - Nannies</t>
  </si>
  <si>
    <t>Deaths %</t>
  </si>
  <si>
    <t>Budget Period One</t>
  </si>
  <si>
    <t>Kidding Rate - Maidens</t>
  </si>
  <si>
    <t>Financial Year:</t>
  </si>
  <si>
    <t>Opening Stock</t>
  </si>
  <si>
    <t>Natural Increase</t>
  </si>
  <si>
    <t>Purchase No.</t>
  </si>
  <si>
    <t>Weight</t>
  </si>
  <si>
    <t>$/kg</t>
  </si>
  <si>
    <t>$/hd</t>
  </si>
  <si>
    <t>Total Purchase</t>
  </si>
  <si>
    <t>Sale No.</t>
  </si>
  <si>
    <t>Total Sales</t>
  </si>
  <si>
    <t>Deaths</t>
  </si>
  <si>
    <t>Closing Stock</t>
  </si>
  <si>
    <t>Year End</t>
  </si>
  <si>
    <t>Nannies/Does</t>
  </si>
  <si>
    <t>Maiden Does</t>
  </si>
  <si>
    <t>Weaner Does</t>
  </si>
  <si>
    <t>Female Kids</t>
  </si>
  <si>
    <t>Male Kids</t>
  </si>
  <si>
    <t>Weaner Billies</t>
  </si>
  <si>
    <t>Male Wethers</t>
  </si>
  <si>
    <t>Bucks/Billies</t>
  </si>
  <si>
    <t>TOTAL/AVG</t>
  </si>
  <si>
    <t>Avg</t>
  </si>
  <si>
    <t>Budget Period Two</t>
  </si>
  <si>
    <t>Budget Period Three</t>
  </si>
  <si>
    <t>YEAR-IN-YEAR-OUT</t>
  </si>
  <si>
    <t>YIYO</t>
  </si>
  <si>
    <t>Please save a copy to your desktop before completing. Please ensure the sales and purchase amounts correspond to this and next years’ cash flows. For information on the current and future financial year, please use estimates.</t>
  </si>
  <si>
    <t>GOAT PRODUCTION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</si>
</sst>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_ ;[Red]\-#,##0\ "/>
    <numFmt numFmtId="165" formatCode="_-* #,##0_-;\-* #,##0_-;_-* &quot;-&quot;??_-;_-@_-"/>
  </numFmts>
  <fonts count="10" x14ac:knownFonts="1">
    <font>
      <sz val="11"/>
      <color theme="1"/>
      <name val="Calibri"/>
      <family val="2"/>
      <scheme val="minor"/>
    </font>
    <font>
      <sz val="11"/>
      <color theme="1"/>
      <name val="Calibri"/>
      <family val="2"/>
      <scheme val="minor"/>
    </font>
    <font>
      <u/>
      <sz val="11"/>
      <color theme="10"/>
      <name val="Calibri"/>
      <family val="2"/>
      <scheme val="minor"/>
    </font>
    <font>
      <i/>
      <sz val="10"/>
      <color rgb="FF485163"/>
      <name val="Arial"/>
      <family val="2"/>
    </font>
    <font>
      <sz val="10"/>
      <color rgb="FF485163"/>
      <name val="Arial"/>
      <family val="2"/>
    </font>
    <font>
      <b/>
      <sz val="10"/>
      <color rgb="FF485163"/>
      <name val="Arial"/>
      <family val="2"/>
    </font>
    <font>
      <u/>
      <sz val="10"/>
      <color rgb="FF485163"/>
      <name val="Arial"/>
      <family val="2"/>
    </font>
    <font>
      <b/>
      <sz val="11"/>
      <color theme="0"/>
      <name val="Arial"/>
      <family val="2"/>
    </font>
    <font>
      <b/>
      <sz val="10"/>
      <color theme="0"/>
      <name val="Arial"/>
      <family val="2"/>
    </font>
    <font>
      <b/>
      <u/>
      <sz val="10"/>
      <color theme="0"/>
      <name val="Arial"/>
      <family val="2"/>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rgb="FF485163"/>
        <bgColor indexed="64"/>
      </patternFill>
    </fill>
    <fill>
      <patternFill patternType="solid">
        <fgColor rgb="FF64718A"/>
        <bgColor indexed="64"/>
      </patternFill>
    </fill>
    <fill>
      <patternFill patternType="solid">
        <fgColor rgb="FFB4BBC8"/>
        <bgColor indexed="64"/>
      </patternFill>
    </fill>
  </fills>
  <borders count="22">
    <border>
      <left/>
      <right/>
      <top/>
      <bottom/>
      <diagonal/>
    </border>
    <border>
      <left style="thin">
        <color rgb="FF485163"/>
      </left>
      <right style="thin">
        <color rgb="FF485163"/>
      </right>
      <top style="thin">
        <color rgb="FF485163"/>
      </top>
      <bottom style="thin">
        <color rgb="FF485163"/>
      </bottom>
      <diagonal/>
    </border>
    <border>
      <left style="thin">
        <color rgb="FF485163"/>
      </left>
      <right style="thin">
        <color rgb="FF485163"/>
      </right>
      <top style="thin">
        <color rgb="FF485163"/>
      </top>
      <bottom/>
      <diagonal/>
    </border>
    <border>
      <left style="thin">
        <color rgb="FF485163"/>
      </left>
      <right style="thin">
        <color rgb="FF485163"/>
      </right>
      <top/>
      <bottom style="thin">
        <color rgb="FF485163"/>
      </bottom>
      <diagonal/>
    </border>
    <border>
      <left style="medium">
        <color rgb="FF485163"/>
      </left>
      <right style="thin">
        <color rgb="FF485163"/>
      </right>
      <top style="medium">
        <color rgb="FF485163"/>
      </top>
      <bottom style="thin">
        <color rgb="FF485163"/>
      </bottom>
      <diagonal/>
    </border>
    <border>
      <left style="thin">
        <color rgb="FF485163"/>
      </left>
      <right style="thin">
        <color rgb="FF485163"/>
      </right>
      <top style="medium">
        <color rgb="FF485163"/>
      </top>
      <bottom style="thin">
        <color rgb="FF485163"/>
      </bottom>
      <diagonal/>
    </border>
    <border>
      <left style="thin">
        <color rgb="FF485163"/>
      </left>
      <right style="medium">
        <color rgb="FF485163"/>
      </right>
      <top style="medium">
        <color rgb="FF485163"/>
      </top>
      <bottom style="thin">
        <color rgb="FF485163"/>
      </bottom>
      <diagonal/>
    </border>
    <border>
      <left style="medium">
        <color rgb="FF485163"/>
      </left>
      <right style="thin">
        <color rgb="FF485163"/>
      </right>
      <top style="thin">
        <color rgb="FF485163"/>
      </top>
      <bottom style="thin">
        <color rgb="FF485163"/>
      </bottom>
      <diagonal/>
    </border>
    <border>
      <left style="thin">
        <color rgb="FF485163"/>
      </left>
      <right style="medium">
        <color rgb="FF485163"/>
      </right>
      <top style="thin">
        <color rgb="FF485163"/>
      </top>
      <bottom style="thin">
        <color rgb="FF485163"/>
      </bottom>
      <diagonal/>
    </border>
    <border>
      <left style="medium">
        <color rgb="FF485163"/>
      </left>
      <right style="thin">
        <color rgb="FF485163"/>
      </right>
      <top style="thin">
        <color rgb="FF485163"/>
      </top>
      <bottom style="medium">
        <color rgb="FF485163"/>
      </bottom>
      <diagonal/>
    </border>
    <border>
      <left style="thin">
        <color rgb="FF485163"/>
      </left>
      <right style="thin">
        <color rgb="FF485163"/>
      </right>
      <top style="thin">
        <color rgb="FF485163"/>
      </top>
      <bottom style="medium">
        <color rgb="FF485163"/>
      </bottom>
      <diagonal/>
    </border>
    <border>
      <left style="thin">
        <color rgb="FF485163"/>
      </left>
      <right style="medium">
        <color rgb="FF485163"/>
      </right>
      <top style="thin">
        <color rgb="FF485163"/>
      </top>
      <bottom style="medium">
        <color rgb="FF485163"/>
      </bottom>
      <diagonal/>
    </border>
    <border>
      <left style="thin">
        <color rgb="FF485163"/>
      </left>
      <right/>
      <top style="thin">
        <color rgb="FF485163"/>
      </top>
      <bottom style="thin">
        <color rgb="FF485163"/>
      </bottom>
      <diagonal/>
    </border>
    <border>
      <left style="thin">
        <color rgb="FF485163"/>
      </left>
      <right/>
      <top style="medium">
        <color rgb="FF485163"/>
      </top>
      <bottom style="thin">
        <color rgb="FF485163"/>
      </bottom>
      <diagonal/>
    </border>
    <border>
      <left style="thin">
        <color rgb="FF485163"/>
      </left>
      <right style="medium">
        <color rgb="FF485163"/>
      </right>
      <top/>
      <bottom style="thin">
        <color rgb="FF485163"/>
      </bottom>
      <diagonal/>
    </border>
    <border>
      <left style="thin">
        <color rgb="FF485163"/>
      </left>
      <right style="thin">
        <color rgb="FF485163"/>
      </right>
      <top style="medium">
        <color rgb="FF485163"/>
      </top>
      <bottom/>
      <diagonal/>
    </border>
    <border>
      <left style="thin">
        <color rgb="FF485163"/>
      </left>
      <right style="medium">
        <color rgb="FF485163"/>
      </right>
      <top style="medium">
        <color rgb="FF485163"/>
      </top>
      <bottom/>
      <diagonal/>
    </border>
    <border>
      <left style="medium">
        <color rgb="FF485163"/>
      </left>
      <right style="thin">
        <color rgb="FF485163"/>
      </right>
      <top style="thin">
        <color rgb="FF485163"/>
      </top>
      <bottom/>
      <diagonal/>
    </border>
    <border>
      <left style="thin">
        <color rgb="FF485163"/>
      </left>
      <right style="medium">
        <color rgb="FF485163"/>
      </right>
      <top style="thin">
        <color rgb="FF485163"/>
      </top>
      <bottom/>
      <diagonal/>
    </border>
    <border>
      <left style="medium">
        <color rgb="FF485163"/>
      </left>
      <right style="thin">
        <color rgb="FF485163"/>
      </right>
      <top style="medium">
        <color rgb="FF485163"/>
      </top>
      <bottom style="medium">
        <color rgb="FF485163"/>
      </bottom>
      <diagonal/>
    </border>
    <border>
      <left style="thin">
        <color rgb="FF485163"/>
      </left>
      <right style="thin">
        <color rgb="FF485163"/>
      </right>
      <top style="medium">
        <color rgb="FF485163"/>
      </top>
      <bottom style="medium">
        <color rgb="FF485163"/>
      </bottom>
      <diagonal/>
    </border>
    <border>
      <left style="thin">
        <color rgb="FF485163"/>
      </left>
      <right style="medium">
        <color rgb="FF485163"/>
      </right>
      <top style="medium">
        <color rgb="FF485163"/>
      </top>
      <bottom style="medium">
        <color rgb="FF485163"/>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68">
    <xf numFmtId="0" fontId="0" fillId="0" borderId="0" xfId="0"/>
    <xf numFmtId="0" fontId="4" fillId="0" borderId="0" xfId="0" applyFont="1"/>
    <xf numFmtId="0" fontId="4" fillId="0" borderId="0" xfId="0" applyFont="1" applyProtection="1">
      <protection locked="0"/>
    </xf>
    <xf numFmtId="0" fontId="4" fillId="3" borderId="0" xfId="0" applyFont="1" applyFill="1"/>
    <xf numFmtId="0" fontId="4" fillId="3" borderId="0" xfId="0" applyFont="1" applyFill="1" applyProtection="1">
      <protection locked="0"/>
    </xf>
    <xf numFmtId="0" fontId="5" fillId="2" borderId="1" xfId="0" applyFont="1" applyFill="1" applyBorder="1"/>
    <xf numFmtId="9" fontId="5" fillId="3" borderId="1" xfId="3" applyFont="1" applyFill="1" applyBorder="1" applyAlignment="1" applyProtection="1">
      <alignment horizontal="center"/>
      <protection locked="0"/>
    </xf>
    <xf numFmtId="165" fontId="5" fillId="0" borderId="1" xfId="1" applyNumberFormat="1" applyFont="1" applyFill="1" applyBorder="1" applyProtection="1">
      <protection locked="0"/>
    </xf>
    <xf numFmtId="0" fontId="4" fillId="2" borderId="1" xfId="0" applyFont="1" applyFill="1" applyBorder="1"/>
    <xf numFmtId="165" fontId="4" fillId="0" borderId="1" xfId="1" applyNumberFormat="1" applyFont="1" applyFill="1" applyBorder="1" applyProtection="1">
      <protection locked="0"/>
    </xf>
    <xf numFmtId="44" fontId="4" fillId="0" borderId="1" xfId="2" applyFont="1" applyFill="1" applyBorder="1" applyProtection="1">
      <protection locked="0"/>
    </xf>
    <xf numFmtId="44" fontId="4" fillId="2" borderId="1" xfId="2" applyFont="1" applyFill="1" applyBorder="1" applyProtection="1"/>
    <xf numFmtId="44" fontId="5" fillId="2" borderId="1" xfId="2" applyFont="1" applyFill="1" applyBorder="1" applyProtection="1"/>
    <xf numFmtId="1" fontId="4" fillId="2" borderId="1" xfId="0" applyNumberFormat="1" applyFont="1" applyFill="1" applyBorder="1"/>
    <xf numFmtId="165" fontId="5" fillId="2" borderId="1" xfId="1" applyNumberFormat="1" applyFont="1" applyFill="1" applyBorder="1" applyProtection="1"/>
    <xf numFmtId="165" fontId="5" fillId="2" borderId="2" xfId="1" applyNumberFormat="1" applyFont="1" applyFill="1" applyBorder="1" applyProtection="1"/>
    <xf numFmtId="44" fontId="5" fillId="2" borderId="2" xfId="2" applyFont="1" applyFill="1" applyBorder="1" applyProtection="1"/>
    <xf numFmtId="165" fontId="4" fillId="3" borderId="0" xfId="1" applyNumberFormat="1" applyFont="1" applyFill="1" applyBorder="1"/>
    <xf numFmtId="0" fontId="5" fillId="3" borderId="0" xfId="0" applyFont="1" applyFill="1"/>
    <xf numFmtId="0" fontId="5" fillId="2" borderId="4" xfId="0" applyFont="1" applyFill="1" applyBorder="1"/>
    <xf numFmtId="9" fontId="5" fillId="3" borderId="5" xfId="3" applyFont="1" applyFill="1" applyBorder="1" applyAlignment="1" applyProtection="1">
      <alignment horizontal="center"/>
      <protection locked="0"/>
    </xf>
    <xf numFmtId="0" fontId="5" fillId="2" borderId="5" xfId="0" applyFont="1" applyFill="1" applyBorder="1"/>
    <xf numFmtId="0" fontId="5" fillId="2" borderId="7" xfId="0" applyFont="1" applyFill="1" applyBorder="1"/>
    <xf numFmtId="165" fontId="5" fillId="2" borderId="8" xfId="1" applyNumberFormat="1" applyFont="1" applyFill="1" applyBorder="1"/>
    <xf numFmtId="165" fontId="5" fillId="2" borderId="8" xfId="1" applyNumberFormat="1" applyFont="1" applyFill="1" applyBorder="1" applyProtection="1"/>
    <xf numFmtId="10" fontId="5" fillId="3" borderId="12" xfId="3" applyNumberFormat="1" applyFont="1" applyFill="1" applyBorder="1" applyAlignment="1" applyProtection="1">
      <alignment horizontal="center"/>
      <protection locked="0"/>
    </xf>
    <xf numFmtId="0" fontId="5" fillId="4" borderId="12" xfId="1" applyNumberFormat="1" applyFont="1" applyFill="1" applyBorder="1" applyAlignment="1" applyProtection="1">
      <alignment horizontal="center"/>
    </xf>
    <xf numFmtId="10" fontId="5" fillId="3" borderId="13" xfId="3" applyNumberFormat="1" applyFont="1" applyFill="1" applyBorder="1" applyAlignment="1" applyProtection="1">
      <alignment horizontal="center"/>
      <protection locked="0"/>
    </xf>
    <xf numFmtId="0" fontId="5" fillId="2" borderId="17" xfId="0" applyFont="1" applyFill="1" applyBorder="1"/>
    <xf numFmtId="165" fontId="5" fillId="0" borderId="2" xfId="1" applyNumberFormat="1" applyFont="1" applyFill="1" applyBorder="1" applyProtection="1">
      <protection locked="0"/>
    </xf>
    <xf numFmtId="0" fontId="4" fillId="2" borderId="2" xfId="0" applyFont="1" applyFill="1" applyBorder="1"/>
    <xf numFmtId="165" fontId="4" fillId="0" borderId="2" xfId="1" applyNumberFormat="1" applyFont="1" applyFill="1" applyBorder="1" applyProtection="1">
      <protection locked="0"/>
    </xf>
    <xf numFmtId="44" fontId="4" fillId="0" borderId="2" xfId="2" applyFont="1" applyFill="1" applyBorder="1" applyProtection="1">
      <protection locked="0"/>
    </xf>
    <xf numFmtId="44" fontId="4" fillId="2" borderId="2" xfId="2" applyFont="1" applyFill="1" applyBorder="1" applyProtection="1"/>
    <xf numFmtId="1" fontId="4" fillId="2" borderId="2" xfId="0" applyNumberFormat="1" applyFont="1" applyFill="1" applyBorder="1"/>
    <xf numFmtId="165" fontId="5" fillId="2" borderId="18" xfId="1" applyNumberFormat="1" applyFont="1" applyFill="1" applyBorder="1" applyProtection="1"/>
    <xf numFmtId="0" fontId="5" fillId="2" borderId="19" xfId="0" applyFont="1" applyFill="1" applyBorder="1"/>
    <xf numFmtId="165" fontId="5" fillId="2" borderId="20" xfId="1" applyNumberFormat="1" applyFont="1" applyFill="1" applyBorder="1" applyProtection="1"/>
    <xf numFmtId="1" fontId="5" fillId="2" borderId="20" xfId="0" applyNumberFormat="1" applyFont="1" applyFill="1" applyBorder="1"/>
    <xf numFmtId="165" fontId="5" fillId="2" borderId="20" xfId="1" applyNumberFormat="1" applyFont="1" applyFill="1" applyBorder="1"/>
    <xf numFmtId="0" fontId="5" fillId="2" borderId="20" xfId="0" applyFont="1" applyFill="1" applyBorder="1"/>
    <xf numFmtId="44" fontId="5" fillId="2" borderId="20" xfId="2" applyFont="1" applyFill="1" applyBorder="1" applyProtection="1"/>
    <xf numFmtId="165" fontId="5" fillId="2" borderId="21" xfId="1" applyNumberFormat="1" applyFont="1" applyFill="1" applyBorder="1" applyProtection="1"/>
    <xf numFmtId="164" fontId="6" fillId="2" borderId="7" xfId="4" applyNumberFormat="1" applyFont="1" applyFill="1" applyBorder="1" applyAlignment="1">
      <alignment vertical="center"/>
    </xf>
    <xf numFmtId="0" fontId="5" fillId="2" borderId="3" xfId="0" applyFont="1" applyFill="1" applyBorder="1" applyAlignment="1">
      <alignment horizontal="center"/>
    </xf>
    <xf numFmtId="165" fontId="5" fillId="2" borderId="1" xfId="1" applyNumberFormat="1" applyFont="1" applyFill="1" applyBorder="1" applyAlignment="1">
      <alignment horizontal="center"/>
    </xf>
    <xf numFmtId="0" fontId="5" fillId="2" borderId="1" xfId="0" applyFont="1" applyFill="1" applyBorder="1" applyAlignment="1">
      <alignment horizontal="center"/>
    </xf>
    <xf numFmtId="165" fontId="5" fillId="2" borderId="3" xfId="1" applyNumberFormat="1" applyFont="1" applyFill="1" applyBorder="1" applyAlignment="1">
      <alignment horizontal="center"/>
    </xf>
    <xf numFmtId="165" fontId="5" fillId="2" borderId="14" xfId="1" applyNumberFormat="1" applyFont="1" applyFill="1" applyBorder="1" applyAlignment="1">
      <alignment horizontal="center"/>
    </xf>
    <xf numFmtId="0" fontId="8" fillId="7" borderId="12" xfId="1" applyNumberFormat="1" applyFont="1" applyFill="1" applyBorder="1" applyAlignment="1">
      <alignment horizontal="center"/>
    </xf>
    <xf numFmtId="0" fontId="8" fillId="6" borderId="4"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9"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11" xfId="0" applyFont="1" applyFill="1" applyBorder="1" applyAlignment="1">
      <alignment horizontal="center" vertical="center"/>
    </xf>
    <xf numFmtId="0" fontId="9" fillId="7" borderId="4" xfId="0" applyFont="1" applyFill="1" applyBorder="1" applyAlignment="1">
      <alignment horizontal="center" vertical="center"/>
    </xf>
    <xf numFmtId="0" fontId="9" fillId="7" borderId="5" xfId="0" applyFont="1" applyFill="1" applyBorder="1" applyAlignment="1">
      <alignment horizontal="center" vertical="center"/>
    </xf>
    <xf numFmtId="0" fontId="9" fillId="7" borderId="6"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10" xfId="0" applyFont="1" applyFill="1" applyBorder="1" applyAlignment="1">
      <alignment horizontal="center" vertical="center"/>
    </xf>
    <xf numFmtId="0" fontId="9" fillId="7" borderId="11" xfId="0" applyFont="1" applyFill="1" applyBorder="1" applyAlignment="1">
      <alignment horizontal="center" vertical="center"/>
    </xf>
    <xf numFmtId="0" fontId="4" fillId="3" borderId="0" xfId="0" applyFont="1" applyFill="1" applyAlignment="1">
      <alignment horizontal="center"/>
    </xf>
    <xf numFmtId="0" fontId="3" fillId="3" borderId="0" xfId="0" applyFont="1" applyFill="1" applyAlignment="1">
      <alignment horizontal="left"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16"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1">
    <dxf>
      <fill>
        <patternFill>
          <bgColor rgb="FFFFFF00"/>
        </patternFill>
      </fill>
    </dxf>
  </dxfs>
  <tableStyles count="0" defaultTableStyle="TableStyleMedium2" defaultPivotStyle="PivotStyleLight16"/>
  <colors>
    <mruColors>
      <color rgb="FFB4BBC8"/>
      <color rgb="FF64718A"/>
      <color rgb="FF4851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0</xdr:colOff>
      <xdr:row>6</xdr:row>
      <xdr:rowOff>142875</xdr:rowOff>
    </xdr:from>
    <xdr:to>
      <xdr:col>15</xdr:col>
      <xdr:colOff>257175</xdr:colOff>
      <xdr:row>7</xdr:row>
      <xdr:rowOff>114301</xdr:rowOff>
    </xdr:to>
    <xdr:cxnSp macro="">
      <xdr:nvCxnSpPr>
        <xdr:cNvPr id="2" name="Straight Arrow Connector 1">
          <a:extLst>
            <a:ext uri="{FF2B5EF4-FFF2-40B4-BE49-F238E27FC236}">
              <a16:creationId xmlns:a16="http://schemas.microsoft.com/office/drawing/2014/main" id="{C92573AB-863C-4F8D-9364-45AB55A8F837}"/>
            </a:ext>
          </a:extLst>
        </xdr:cNvPr>
        <xdr:cNvCxnSpPr/>
      </xdr:nvCxnSpPr>
      <xdr:spPr>
        <a:xfrm flipV="1">
          <a:off x="12020550" y="11239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914400</xdr:colOff>
      <xdr:row>6</xdr:row>
      <xdr:rowOff>104775</xdr:rowOff>
    </xdr:from>
    <xdr:to>
      <xdr:col>15</xdr:col>
      <xdr:colOff>228600</xdr:colOff>
      <xdr:row>6</xdr:row>
      <xdr:rowOff>104775</xdr:rowOff>
    </xdr:to>
    <xdr:cxnSp macro="">
      <xdr:nvCxnSpPr>
        <xdr:cNvPr id="3" name="Straight Arrow Connector 2">
          <a:extLst>
            <a:ext uri="{FF2B5EF4-FFF2-40B4-BE49-F238E27FC236}">
              <a16:creationId xmlns:a16="http://schemas.microsoft.com/office/drawing/2014/main" id="{84DB89C1-E3CC-47D0-989C-99B0C51B8000}"/>
            </a:ext>
          </a:extLst>
        </xdr:cNvPr>
        <xdr:cNvCxnSpPr/>
      </xdr:nvCxnSpPr>
      <xdr:spPr>
        <a:xfrm>
          <a:off x="11991975" y="10858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933450</xdr:colOff>
      <xdr:row>7</xdr:row>
      <xdr:rowOff>142875</xdr:rowOff>
    </xdr:from>
    <xdr:to>
      <xdr:col>15</xdr:col>
      <xdr:colOff>247650</xdr:colOff>
      <xdr:row>8</xdr:row>
      <xdr:rowOff>114301</xdr:rowOff>
    </xdr:to>
    <xdr:cxnSp macro="">
      <xdr:nvCxnSpPr>
        <xdr:cNvPr id="4" name="Straight Arrow Connector 3">
          <a:extLst>
            <a:ext uri="{FF2B5EF4-FFF2-40B4-BE49-F238E27FC236}">
              <a16:creationId xmlns:a16="http://schemas.microsoft.com/office/drawing/2014/main" id="{ACEDE573-377E-4156-957B-7758BB8BFD7F}"/>
            </a:ext>
          </a:extLst>
        </xdr:cNvPr>
        <xdr:cNvCxnSpPr/>
      </xdr:nvCxnSpPr>
      <xdr:spPr>
        <a:xfrm flipV="1">
          <a:off x="12011025" y="13144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933450</xdr:colOff>
      <xdr:row>8</xdr:row>
      <xdr:rowOff>142875</xdr:rowOff>
    </xdr:from>
    <xdr:to>
      <xdr:col>15</xdr:col>
      <xdr:colOff>247650</xdr:colOff>
      <xdr:row>9</xdr:row>
      <xdr:rowOff>114301</xdr:rowOff>
    </xdr:to>
    <xdr:cxnSp macro="">
      <xdr:nvCxnSpPr>
        <xdr:cNvPr id="5" name="Straight Arrow Connector 4">
          <a:extLst>
            <a:ext uri="{FF2B5EF4-FFF2-40B4-BE49-F238E27FC236}">
              <a16:creationId xmlns:a16="http://schemas.microsoft.com/office/drawing/2014/main" id="{CD20A6D9-6576-4873-9D24-CFDC4BE4276C}"/>
            </a:ext>
          </a:extLst>
        </xdr:cNvPr>
        <xdr:cNvCxnSpPr/>
      </xdr:nvCxnSpPr>
      <xdr:spPr>
        <a:xfrm flipV="1">
          <a:off x="12011025" y="15049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xdr:row>
      <xdr:rowOff>95251</xdr:rowOff>
    </xdr:from>
    <xdr:to>
      <xdr:col>15</xdr:col>
      <xdr:colOff>285750</xdr:colOff>
      <xdr:row>11</xdr:row>
      <xdr:rowOff>123825</xdr:rowOff>
    </xdr:to>
    <xdr:cxnSp macro="">
      <xdr:nvCxnSpPr>
        <xdr:cNvPr id="6" name="Straight Arrow Connector 5">
          <a:extLst>
            <a:ext uri="{FF2B5EF4-FFF2-40B4-BE49-F238E27FC236}">
              <a16:creationId xmlns:a16="http://schemas.microsoft.com/office/drawing/2014/main" id="{061EB21D-B01D-411B-8780-85E06A43B620}"/>
            </a:ext>
          </a:extLst>
        </xdr:cNvPr>
        <xdr:cNvCxnSpPr/>
      </xdr:nvCxnSpPr>
      <xdr:spPr>
        <a:xfrm>
          <a:off x="12020550" y="183832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11</xdr:row>
      <xdr:rowOff>95251</xdr:rowOff>
    </xdr:from>
    <xdr:to>
      <xdr:col>15</xdr:col>
      <xdr:colOff>295275</xdr:colOff>
      <xdr:row>12</xdr:row>
      <xdr:rowOff>123825</xdr:rowOff>
    </xdr:to>
    <xdr:cxnSp macro="">
      <xdr:nvCxnSpPr>
        <xdr:cNvPr id="7" name="Straight Arrow Connector 6">
          <a:extLst>
            <a:ext uri="{FF2B5EF4-FFF2-40B4-BE49-F238E27FC236}">
              <a16:creationId xmlns:a16="http://schemas.microsoft.com/office/drawing/2014/main" id="{17914DDC-2C6F-4435-A81A-EE560FE9B4B9}"/>
            </a:ext>
          </a:extLst>
        </xdr:cNvPr>
        <xdr:cNvCxnSpPr/>
      </xdr:nvCxnSpPr>
      <xdr:spPr>
        <a:xfrm>
          <a:off x="12030075" y="202882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914400</xdr:colOff>
      <xdr:row>13</xdr:row>
      <xdr:rowOff>104775</xdr:rowOff>
    </xdr:from>
    <xdr:to>
      <xdr:col>15</xdr:col>
      <xdr:colOff>228600</xdr:colOff>
      <xdr:row>13</xdr:row>
      <xdr:rowOff>104775</xdr:rowOff>
    </xdr:to>
    <xdr:cxnSp macro="">
      <xdr:nvCxnSpPr>
        <xdr:cNvPr id="8" name="Straight Arrow Connector 7">
          <a:extLst>
            <a:ext uri="{FF2B5EF4-FFF2-40B4-BE49-F238E27FC236}">
              <a16:creationId xmlns:a16="http://schemas.microsoft.com/office/drawing/2014/main" id="{E234462F-527B-4446-900E-496EBDEC34EF}"/>
            </a:ext>
          </a:extLst>
        </xdr:cNvPr>
        <xdr:cNvCxnSpPr/>
      </xdr:nvCxnSpPr>
      <xdr:spPr>
        <a:xfrm>
          <a:off x="11991975" y="24193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19</xdr:row>
      <xdr:rowOff>95250</xdr:rowOff>
    </xdr:from>
    <xdr:to>
      <xdr:col>15</xdr:col>
      <xdr:colOff>266700</xdr:colOff>
      <xdr:row>19</xdr:row>
      <xdr:rowOff>95250</xdr:rowOff>
    </xdr:to>
    <xdr:cxnSp macro="">
      <xdr:nvCxnSpPr>
        <xdr:cNvPr id="9" name="Straight Arrow Connector 8">
          <a:extLst>
            <a:ext uri="{FF2B5EF4-FFF2-40B4-BE49-F238E27FC236}">
              <a16:creationId xmlns:a16="http://schemas.microsoft.com/office/drawing/2014/main" id="{A9CB7D4E-E252-40AA-9D68-853DE2AC4BCE}"/>
            </a:ext>
          </a:extLst>
        </xdr:cNvPr>
        <xdr:cNvCxnSpPr/>
      </xdr:nvCxnSpPr>
      <xdr:spPr>
        <a:xfrm>
          <a:off x="12030075" y="357187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933450</xdr:colOff>
      <xdr:row>26</xdr:row>
      <xdr:rowOff>95250</xdr:rowOff>
    </xdr:from>
    <xdr:to>
      <xdr:col>15</xdr:col>
      <xdr:colOff>247650</xdr:colOff>
      <xdr:row>26</xdr:row>
      <xdr:rowOff>95250</xdr:rowOff>
    </xdr:to>
    <xdr:cxnSp macro="">
      <xdr:nvCxnSpPr>
        <xdr:cNvPr id="10" name="Straight Arrow Connector 9">
          <a:extLst>
            <a:ext uri="{FF2B5EF4-FFF2-40B4-BE49-F238E27FC236}">
              <a16:creationId xmlns:a16="http://schemas.microsoft.com/office/drawing/2014/main" id="{655E96B8-A259-44B7-8EAA-FC3C3720139C}"/>
            </a:ext>
          </a:extLst>
        </xdr:cNvPr>
        <xdr:cNvCxnSpPr/>
      </xdr:nvCxnSpPr>
      <xdr:spPr>
        <a:xfrm>
          <a:off x="12011025" y="490537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23</xdr:row>
      <xdr:rowOff>95251</xdr:rowOff>
    </xdr:from>
    <xdr:to>
      <xdr:col>15</xdr:col>
      <xdr:colOff>295275</xdr:colOff>
      <xdr:row>24</xdr:row>
      <xdr:rowOff>123825</xdr:rowOff>
    </xdr:to>
    <xdr:cxnSp macro="">
      <xdr:nvCxnSpPr>
        <xdr:cNvPr id="11" name="Straight Arrow Connector 10">
          <a:extLst>
            <a:ext uri="{FF2B5EF4-FFF2-40B4-BE49-F238E27FC236}">
              <a16:creationId xmlns:a16="http://schemas.microsoft.com/office/drawing/2014/main" id="{FC7E3B21-C269-47DA-873A-BABCB977C3A1}"/>
            </a:ext>
          </a:extLst>
        </xdr:cNvPr>
        <xdr:cNvCxnSpPr/>
      </xdr:nvCxnSpPr>
      <xdr:spPr>
        <a:xfrm>
          <a:off x="12030075" y="433387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24</xdr:row>
      <xdr:rowOff>85726</xdr:rowOff>
    </xdr:from>
    <xdr:to>
      <xdr:col>15</xdr:col>
      <xdr:colOff>285750</xdr:colOff>
      <xdr:row>25</xdr:row>
      <xdr:rowOff>114300</xdr:rowOff>
    </xdr:to>
    <xdr:cxnSp macro="">
      <xdr:nvCxnSpPr>
        <xdr:cNvPr id="12" name="Straight Arrow Connector 11">
          <a:extLst>
            <a:ext uri="{FF2B5EF4-FFF2-40B4-BE49-F238E27FC236}">
              <a16:creationId xmlns:a16="http://schemas.microsoft.com/office/drawing/2014/main" id="{91896FEE-1D69-4E6A-928B-B84BE92260A9}"/>
            </a:ext>
          </a:extLst>
        </xdr:cNvPr>
        <xdr:cNvCxnSpPr/>
      </xdr:nvCxnSpPr>
      <xdr:spPr>
        <a:xfrm>
          <a:off x="12020550" y="4514851"/>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19</xdr:row>
      <xdr:rowOff>142875</xdr:rowOff>
    </xdr:from>
    <xdr:to>
      <xdr:col>15</xdr:col>
      <xdr:colOff>257175</xdr:colOff>
      <xdr:row>20</xdr:row>
      <xdr:rowOff>114301</xdr:rowOff>
    </xdr:to>
    <xdr:cxnSp macro="">
      <xdr:nvCxnSpPr>
        <xdr:cNvPr id="13" name="Straight Arrow Connector 12">
          <a:extLst>
            <a:ext uri="{FF2B5EF4-FFF2-40B4-BE49-F238E27FC236}">
              <a16:creationId xmlns:a16="http://schemas.microsoft.com/office/drawing/2014/main" id="{76B99358-EBFF-4098-B60E-B7AC4D6E31D8}"/>
            </a:ext>
          </a:extLst>
        </xdr:cNvPr>
        <xdr:cNvCxnSpPr/>
      </xdr:nvCxnSpPr>
      <xdr:spPr>
        <a:xfrm flipV="1">
          <a:off x="12020550" y="36195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20</xdr:row>
      <xdr:rowOff>123825</xdr:rowOff>
    </xdr:from>
    <xdr:to>
      <xdr:col>15</xdr:col>
      <xdr:colOff>257175</xdr:colOff>
      <xdr:row>21</xdr:row>
      <xdr:rowOff>95251</xdr:rowOff>
    </xdr:to>
    <xdr:cxnSp macro="">
      <xdr:nvCxnSpPr>
        <xdr:cNvPr id="14" name="Straight Arrow Connector 13">
          <a:extLst>
            <a:ext uri="{FF2B5EF4-FFF2-40B4-BE49-F238E27FC236}">
              <a16:creationId xmlns:a16="http://schemas.microsoft.com/office/drawing/2014/main" id="{12023582-38B9-448B-A3FE-BDB2F6960A67}"/>
            </a:ext>
          </a:extLst>
        </xdr:cNvPr>
        <xdr:cNvCxnSpPr/>
      </xdr:nvCxnSpPr>
      <xdr:spPr>
        <a:xfrm flipV="1">
          <a:off x="12020550" y="37909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xdr:colOff>
      <xdr:row>21</xdr:row>
      <xdr:rowOff>133350</xdr:rowOff>
    </xdr:from>
    <xdr:to>
      <xdr:col>15</xdr:col>
      <xdr:colOff>276225</xdr:colOff>
      <xdr:row>22</xdr:row>
      <xdr:rowOff>104776</xdr:rowOff>
    </xdr:to>
    <xdr:cxnSp macro="">
      <xdr:nvCxnSpPr>
        <xdr:cNvPr id="15" name="Straight Arrow Connector 14">
          <a:extLst>
            <a:ext uri="{FF2B5EF4-FFF2-40B4-BE49-F238E27FC236}">
              <a16:creationId xmlns:a16="http://schemas.microsoft.com/office/drawing/2014/main" id="{932B7B52-8C80-4F86-9A3C-3E0F417918B8}"/>
            </a:ext>
          </a:extLst>
        </xdr:cNvPr>
        <xdr:cNvCxnSpPr/>
      </xdr:nvCxnSpPr>
      <xdr:spPr>
        <a:xfrm flipV="1">
          <a:off x="12039600" y="3990975"/>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32</xdr:row>
      <xdr:rowOff>76200</xdr:rowOff>
    </xdr:from>
    <xdr:to>
      <xdr:col>15</xdr:col>
      <xdr:colOff>257175</xdr:colOff>
      <xdr:row>32</xdr:row>
      <xdr:rowOff>76200</xdr:rowOff>
    </xdr:to>
    <xdr:cxnSp macro="">
      <xdr:nvCxnSpPr>
        <xdr:cNvPr id="16" name="Straight Arrow Connector 15">
          <a:extLst>
            <a:ext uri="{FF2B5EF4-FFF2-40B4-BE49-F238E27FC236}">
              <a16:creationId xmlns:a16="http://schemas.microsoft.com/office/drawing/2014/main" id="{E012CA22-AFAF-43AF-B651-2852BDAD6334}"/>
            </a:ext>
          </a:extLst>
        </xdr:cNvPr>
        <xdr:cNvCxnSpPr/>
      </xdr:nvCxnSpPr>
      <xdr:spPr>
        <a:xfrm>
          <a:off x="12020550" y="604837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39</xdr:row>
      <xdr:rowOff>104775</xdr:rowOff>
    </xdr:from>
    <xdr:to>
      <xdr:col>15</xdr:col>
      <xdr:colOff>266700</xdr:colOff>
      <xdr:row>39</xdr:row>
      <xdr:rowOff>104775</xdr:rowOff>
    </xdr:to>
    <xdr:cxnSp macro="">
      <xdr:nvCxnSpPr>
        <xdr:cNvPr id="17" name="Straight Arrow Connector 16">
          <a:extLst>
            <a:ext uri="{FF2B5EF4-FFF2-40B4-BE49-F238E27FC236}">
              <a16:creationId xmlns:a16="http://schemas.microsoft.com/office/drawing/2014/main" id="{B9C8046F-03B3-4651-98A6-9C7D585769BA}"/>
            </a:ext>
          </a:extLst>
        </xdr:cNvPr>
        <xdr:cNvCxnSpPr/>
      </xdr:nvCxnSpPr>
      <xdr:spPr>
        <a:xfrm>
          <a:off x="12030075" y="74104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xdr:colOff>
      <xdr:row>32</xdr:row>
      <xdr:rowOff>123825</xdr:rowOff>
    </xdr:from>
    <xdr:to>
      <xdr:col>15</xdr:col>
      <xdr:colOff>276225</xdr:colOff>
      <xdr:row>33</xdr:row>
      <xdr:rowOff>95251</xdr:rowOff>
    </xdr:to>
    <xdr:cxnSp macro="">
      <xdr:nvCxnSpPr>
        <xdr:cNvPr id="18" name="Straight Arrow Connector 17">
          <a:extLst>
            <a:ext uri="{FF2B5EF4-FFF2-40B4-BE49-F238E27FC236}">
              <a16:creationId xmlns:a16="http://schemas.microsoft.com/office/drawing/2014/main" id="{CB459B0D-A01A-44EF-9129-257BF8A74822}"/>
            </a:ext>
          </a:extLst>
        </xdr:cNvPr>
        <xdr:cNvCxnSpPr/>
      </xdr:nvCxnSpPr>
      <xdr:spPr>
        <a:xfrm flipV="1">
          <a:off x="12039600" y="60960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33</xdr:row>
      <xdr:rowOff>123825</xdr:rowOff>
    </xdr:from>
    <xdr:to>
      <xdr:col>15</xdr:col>
      <xdr:colOff>257175</xdr:colOff>
      <xdr:row>34</xdr:row>
      <xdr:rowOff>95251</xdr:rowOff>
    </xdr:to>
    <xdr:cxnSp macro="">
      <xdr:nvCxnSpPr>
        <xdr:cNvPr id="19" name="Straight Arrow Connector 18">
          <a:extLst>
            <a:ext uri="{FF2B5EF4-FFF2-40B4-BE49-F238E27FC236}">
              <a16:creationId xmlns:a16="http://schemas.microsoft.com/office/drawing/2014/main" id="{4416FA07-6A92-4B2F-80C5-A5D597230C46}"/>
            </a:ext>
          </a:extLst>
        </xdr:cNvPr>
        <xdr:cNvCxnSpPr/>
      </xdr:nvCxnSpPr>
      <xdr:spPr>
        <a:xfrm flipV="1">
          <a:off x="12020550" y="62865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34</xdr:row>
      <xdr:rowOff>123825</xdr:rowOff>
    </xdr:from>
    <xdr:to>
      <xdr:col>15</xdr:col>
      <xdr:colOff>266700</xdr:colOff>
      <xdr:row>35</xdr:row>
      <xdr:rowOff>95251</xdr:rowOff>
    </xdr:to>
    <xdr:cxnSp macro="">
      <xdr:nvCxnSpPr>
        <xdr:cNvPr id="20" name="Straight Arrow Connector 19">
          <a:extLst>
            <a:ext uri="{FF2B5EF4-FFF2-40B4-BE49-F238E27FC236}">
              <a16:creationId xmlns:a16="http://schemas.microsoft.com/office/drawing/2014/main" id="{EC8DAC30-C953-43DD-A2D8-1A9E92518726}"/>
            </a:ext>
          </a:extLst>
        </xdr:cNvPr>
        <xdr:cNvCxnSpPr/>
      </xdr:nvCxnSpPr>
      <xdr:spPr>
        <a:xfrm flipV="1">
          <a:off x="12030075" y="64770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76201</xdr:rowOff>
    </xdr:from>
    <xdr:to>
      <xdr:col>15</xdr:col>
      <xdr:colOff>285750</xdr:colOff>
      <xdr:row>37</xdr:row>
      <xdr:rowOff>104775</xdr:rowOff>
    </xdr:to>
    <xdr:cxnSp macro="">
      <xdr:nvCxnSpPr>
        <xdr:cNvPr id="21" name="Straight Arrow Connector 20">
          <a:extLst>
            <a:ext uri="{FF2B5EF4-FFF2-40B4-BE49-F238E27FC236}">
              <a16:creationId xmlns:a16="http://schemas.microsoft.com/office/drawing/2014/main" id="{11028C6F-F39F-4D6F-A027-C7555F9E691A}"/>
            </a:ext>
          </a:extLst>
        </xdr:cNvPr>
        <xdr:cNvCxnSpPr/>
      </xdr:nvCxnSpPr>
      <xdr:spPr>
        <a:xfrm>
          <a:off x="12020550" y="681037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37</xdr:row>
      <xdr:rowOff>85726</xdr:rowOff>
    </xdr:from>
    <xdr:to>
      <xdr:col>15</xdr:col>
      <xdr:colOff>295275</xdr:colOff>
      <xdr:row>38</xdr:row>
      <xdr:rowOff>114300</xdr:rowOff>
    </xdr:to>
    <xdr:cxnSp macro="">
      <xdr:nvCxnSpPr>
        <xdr:cNvPr id="22" name="Straight Arrow Connector 21">
          <a:extLst>
            <a:ext uri="{FF2B5EF4-FFF2-40B4-BE49-F238E27FC236}">
              <a16:creationId xmlns:a16="http://schemas.microsoft.com/office/drawing/2014/main" id="{D1C7FE0A-37B4-4170-86EE-D6D22EDF86A4}"/>
            </a:ext>
          </a:extLst>
        </xdr:cNvPr>
        <xdr:cNvCxnSpPr/>
      </xdr:nvCxnSpPr>
      <xdr:spPr>
        <a:xfrm>
          <a:off x="12030075" y="7010401"/>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885825</xdr:colOff>
      <xdr:row>12</xdr:row>
      <xdr:rowOff>104775</xdr:rowOff>
    </xdr:from>
    <xdr:to>
      <xdr:col>15</xdr:col>
      <xdr:colOff>200025</xdr:colOff>
      <xdr:row>12</xdr:row>
      <xdr:rowOff>104775</xdr:rowOff>
    </xdr:to>
    <xdr:cxnSp macro="">
      <xdr:nvCxnSpPr>
        <xdr:cNvPr id="23" name="Straight Arrow Connector 22">
          <a:extLst>
            <a:ext uri="{FF2B5EF4-FFF2-40B4-BE49-F238E27FC236}">
              <a16:creationId xmlns:a16="http://schemas.microsoft.com/office/drawing/2014/main" id="{84E42493-D694-4FF3-98F8-C4C54CE71A06}"/>
            </a:ext>
          </a:extLst>
        </xdr:cNvPr>
        <xdr:cNvCxnSpPr/>
      </xdr:nvCxnSpPr>
      <xdr:spPr>
        <a:xfrm>
          <a:off x="11963400" y="22288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933450</xdr:colOff>
      <xdr:row>25</xdr:row>
      <xdr:rowOff>114300</xdr:rowOff>
    </xdr:from>
    <xdr:to>
      <xdr:col>15</xdr:col>
      <xdr:colOff>247650</xdr:colOff>
      <xdr:row>25</xdr:row>
      <xdr:rowOff>114300</xdr:rowOff>
    </xdr:to>
    <xdr:cxnSp macro="">
      <xdr:nvCxnSpPr>
        <xdr:cNvPr id="24" name="Straight Arrow Connector 23">
          <a:extLst>
            <a:ext uri="{FF2B5EF4-FFF2-40B4-BE49-F238E27FC236}">
              <a16:creationId xmlns:a16="http://schemas.microsoft.com/office/drawing/2014/main" id="{42DD0E21-031F-471B-B736-AAD4EB470D4A}"/>
            </a:ext>
          </a:extLst>
        </xdr:cNvPr>
        <xdr:cNvCxnSpPr/>
      </xdr:nvCxnSpPr>
      <xdr:spPr>
        <a:xfrm>
          <a:off x="12011025" y="473392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38</xdr:row>
      <xdr:rowOff>123825</xdr:rowOff>
    </xdr:from>
    <xdr:to>
      <xdr:col>15</xdr:col>
      <xdr:colOff>266700</xdr:colOff>
      <xdr:row>38</xdr:row>
      <xdr:rowOff>123825</xdr:rowOff>
    </xdr:to>
    <xdr:cxnSp macro="">
      <xdr:nvCxnSpPr>
        <xdr:cNvPr id="25" name="Straight Arrow Connector 24">
          <a:extLst>
            <a:ext uri="{FF2B5EF4-FFF2-40B4-BE49-F238E27FC236}">
              <a16:creationId xmlns:a16="http://schemas.microsoft.com/office/drawing/2014/main" id="{64C639AE-3904-4AB3-9F23-2D2A780840E4}"/>
            </a:ext>
          </a:extLst>
        </xdr:cNvPr>
        <xdr:cNvCxnSpPr/>
      </xdr:nvCxnSpPr>
      <xdr:spPr>
        <a:xfrm>
          <a:off x="12030075" y="723900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45</xdr:row>
      <xdr:rowOff>76200</xdr:rowOff>
    </xdr:from>
    <xdr:to>
      <xdr:col>15</xdr:col>
      <xdr:colOff>257175</xdr:colOff>
      <xdr:row>45</xdr:row>
      <xdr:rowOff>76200</xdr:rowOff>
    </xdr:to>
    <xdr:cxnSp macro="">
      <xdr:nvCxnSpPr>
        <xdr:cNvPr id="26" name="Straight Arrow Connector 25">
          <a:extLst>
            <a:ext uri="{FF2B5EF4-FFF2-40B4-BE49-F238E27FC236}">
              <a16:creationId xmlns:a16="http://schemas.microsoft.com/office/drawing/2014/main" id="{DDF57A9E-47F6-4628-BC34-4F8DAE39DCF2}"/>
            </a:ext>
          </a:extLst>
        </xdr:cNvPr>
        <xdr:cNvCxnSpPr/>
      </xdr:nvCxnSpPr>
      <xdr:spPr>
        <a:xfrm>
          <a:off x="12020550" y="854392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52</xdr:row>
      <xdr:rowOff>104775</xdr:rowOff>
    </xdr:from>
    <xdr:to>
      <xdr:col>15</xdr:col>
      <xdr:colOff>266700</xdr:colOff>
      <xdr:row>52</xdr:row>
      <xdr:rowOff>104775</xdr:rowOff>
    </xdr:to>
    <xdr:cxnSp macro="">
      <xdr:nvCxnSpPr>
        <xdr:cNvPr id="27" name="Straight Arrow Connector 26">
          <a:extLst>
            <a:ext uri="{FF2B5EF4-FFF2-40B4-BE49-F238E27FC236}">
              <a16:creationId xmlns:a16="http://schemas.microsoft.com/office/drawing/2014/main" id="{5002FC6E-84D9-4DCA-BAEB-E61CE5C7417E}"/>
            </a:ext>
          </a:extLst>
        </xdr:cNvPr>
        <xdr:cNvCxnSpPr/>
      </xdr:nvCxnSpPr>
      <xdr:spPr>
        <a:xfrm>
          <a:off x="12030075" y="990600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xdr:colOff>
      <xdr:row>45</xdr:row>
      <xdr:rowOff>123825</xdr:rowOff>
    </xdr:from>
    <xdr:to>
      <xdr:col>15</xdr:col>
      <xdr:colOff>276225</xdr:colOff>
      <xdr:row>46</xdr:row>
      <xdr:rowOff>95251</xdr:rowOff>
    </xdr:to>
    <xdr:cxnSp macro="">
      <xdr:nvCxnSpPr>
        <xdr:cNvPr id="28" name="Straight Arrow Connector 27">
          <a:extLst>
            <a:ext uri="{FF2B5EF4-FFF2-40B4-BE49-F238E27FC236}">
              <a16:creationId xmlns:a16="http://schemas.microsoft.com/office/drawing/2014/main" id="{99499912-E89E-463D-AD59-4D190A5FAEE7}"/>
            </a:ext>
          </a:extLst>
        </xdr:cNvPr>
        <xdr:cNvCxnSpPr/>
      </xdr:nvCxnSpPr>
      <xdr:spPr>
        <a:xfrm flipV="1">
          <a:off x="12039600" y="85915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46</xdr:row>
      <xdr:rowOff>123825</xdr:rowOff>
    </xdr:from>
    <xdr:to>
      <xdr:col>15</xdr:col>
      <xdr:colOff>257175</xdr:colOff>
      <xdr:row>47</xdr:row>
      <xdr:rowOff>95251</xdr:rowOff>
    </xdr:to>
    <xdr:cxnSp macro="">
      <xdr:nvCxnSpPr>
        <xdr:cNvPr id="29" name="Straight Arrow Connector 28">
          <a:extLst>
            <a:ext uri="{FF2B5EF4-FFF2-40B4-BE49-F238E27FC236}">
              <a16:creationId xmlns:a16="http://schemas.microsoft.com/office/drawing/2014/main" id="{B34FE799-F579-4B3B-9CC9-DFCD923B1CA3}"/>
            </a:ext>
          </a:extLst>
        </xdr:cNvPr>
        <xdr:cNvCxnSpPr/>
      </xdr:nvCxnSpPr>
      <xdr:spPr>
        <a:xfrm flipV="1">
          <a:off x="12020550" y="87820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47</xdr:row>
      <xdr:rowOff>123825</xdr:rowOff>
    </xdr:from>
    <xdr:to>
      <xdr:col>15</xdr:col>
      <xdr:colOff>266700</xdr:colOff>
      <xdr:row>48</xdr:row>
      <xdr:rowOff>95251</xdr:rowOff>
    </xdr:to>
    <xdr:cxnSp macro="">
      <xdr:nvCxnSpPr>
        <xdr:cNvPr id="30" name="Straight Arrow Connector 29">
          <a:extLst>
            <a:ext uri="{FF2B5EF4-FFF2-40B4-BE49-F238E27FC236}">
              <a16:creationId xmlns:a16="http://schemas.microsoft.com/office/drawing/2014/main" id="{93EE598F-C411-42FE-9500-3B64636C8D09}"/>
            </a:ext>
          </a:extLst>
        </xdr:cNvPr>
        <xdr:cNvCxnSpPr/>
      </xdr:nvCxnSpPr>
      <xdr:spPr>
        <a:xfrm flipV="1">
          <a:off x="12030075" y="89725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49</xdr:row>
      <xdr:rowOff>76201</xdr:rowOff>
    </xdr:from>
    <xdr:to>
      <xdr:col>15</xdr:col>
      <xdr:colOff>285750</xdr:colOff>
      <xdr:row>50</xdr:row>
      <xdr:rowOff>104775</xdr:rowOff>
    </xdr:to>
    <xdr:cxnSp macro="">
      <xdr:nvCxnSpPr>
        <xdr:cNvPr id="31" name="Straight Arrow Connector 30">
          <a:extLst>
            <a:ext uri="{FF2B5EF4-FFF2-40B4-BE49-F238E27FC236}">
              <a16:creationId xmlns:a16="http://schemas.microsoft.com/office/drawing/2014/main" id="{1A01BF77-2367-4605-AF98-3BCE7EF75FD7}"/>
            </a:ext>
          </a:extLst>
        </xdr:cNvPr>
        <xdr:cNvCxnSpPr/>
      </xdr:nvCxnSpPr>
      <xdr:spPr>
        <a:xfrm>
          <a:off x="12020550" y="930592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50</xdr:row>
      <xdr:rowOff>85726</xdr:rowOff>
    </xdr:from>
    <xdr:to>
      <xdr:col>15</xdr:col>
      <xdr:colOff>295275</xdr:colOff>
      <xdr:row>51</xdr:row>
      <xdr:rowOff>114300</xdr:rowOff>
    </xdr:to>
    <xdr:cxnSp macro="">
      <xdr:nvCxnSpPr>
        <xdr:cNvPr id="32" name="Straight Arrow Connector 31">
          <a:extLst>
            <a:ext uri="{FF2B5EF4-FFF2-40B4-BE49-F238E27FC236}">
              <a16:creationId xmlns:a16="http://schemas.microsoft.com/office/drawing/2014/main" id="{5D5A67F8-5E6C-4C73-9025-0A192D20E5FB}"/>
            </a:ext>
          </a:extLst>
        </xdr:cNvPr>
        <xdr:cNvCxnSpPr/>
      </xdr:nvCxnSpPr>
      <xdr:spPr>
        <a:xfrm>
          <a:off x="12030075" y="9505951"/>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51</xdr:row>
      <xdr:rowOff>123825</xdr:rowOff>
    </xdr:from>
    <xdr:to>
      <xdr:col>15</xdr:col>
      <xdr:colOff>266700</xdr:colOff>
      <xdr:row>51</xdr:row>
      <xdr:rowOff>123825</xdr:rowOff>
    </xdr:to>
    <xdr:cxnSp macro="">
      <xdr:nvCxnSpPr>
        <xdr:cNvPr id="33" name="Straight Arrow Connector 32">
          <a:extLst>
            <a:ext uri="{FF2B5EF4-FFF2-40B4-BE49-F238E27FC236}">
              <a16:creationId xmlns:a16="http://schemas.microsoft.com/office/drawing/2014/main" id="{A0640379-DB9E-4D37-8346-2F238FEAD363}"/>
            </a:ext>
          </a:extLst>
        </xdr:cNvPr>
        <xdr:cNvCxnSpPr/>
      </xdr:nvCxnSpPr>
      <xdr:spPr>
        <a:xfrm>
          <a:off x="12030075" y="97345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476250</xdr:colOff>
      <xdr:row>0</xdr:row>
      <xdr:rowOff>0</xdr:rowOff>
    </xdr:from>
    <xdr:to>
      <xdr:col>12</xdr:col>
      <xdr:colOff>641059</xdr:colOff>
      <xdr:row>0</xdr:row>
      <xdr:rowOff>1000125</xdr:rowOff>
    </xdr:to>
    <xdr:pic>
      <xdr:nvPicPr>
        <xdr:cNvPr id="34" name="Picture 9" descr="QRIDA Mono header FINAL">
          <a:extLst>
            <a:ext uri="{FF2B5EF4-FFF2-40B4-BE49-F238E27FC236}">
              <a16:creationId xmlns:a16="http://schemas.microsoft.com/office/drawing/2014/main" id="{F1F23EA0-A633-43C0-AEC2-F16084D9B1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0" y="0"/>
          <a:ext cx="8365834"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57404-4068-4EA4-A7A0-09B8046E5158}">
  <dimension ref="A1:AR55"/>
  <sheetViews>
    <sheetView tabSelected="1" zoomScaleNormal="100" workbookViewId="0">
      <pane xSplit="1" ySplit="3" topLeftCell="B4" activePane="bottomRight" state="frozen"/>
      <selection pane="topRight" activeCell="B1" sqref="B1"/>
      <selection pane="bottomLeft" activeCell="A3" sqref="A3"/>
      <selection pane="bottomRight" activeCell="S43" sqref="S43"/>
    </sheetView>
  </sheetViews>
  <sheetFormatPr defaultRowHeight="12.75" x14ac:dyDescent="0.2"/>
  <cols>
    <col min="1" max="1" width="22.42578125" style="1" customWidth="1"/>
    <col min="2" max="3" width="16" style="1" customWidth="1"/>
    <col min="4" max="4" width="14.140625" style="1" bestFit="1" customWidth="1"/>
    <col min="5" max="7" width="9.140625" style="1"/>
    <col min="8" max="8" width="14.7109375" style="1" customWidth="1"/>
    <col min="9" max="12" width="9.140625" style="1"/>
    <col min="13" max="13" width="12.5703125" style="1" bestFit="1" customWidth="1"/>
    <col min="14" max="14" width="9.140625" style="1"/>
    <col min="15" max="15" width="14.140625" style="1" bestFit="1" customWidth="1"/>
    <col min="16" max="16" width="9.85546875" style="1" customWidth="1"/>
    <col min="17" max="44" width="9.140625" style="2"/>
    <col min="45" max="16384" width="9.140625" style="1"/>
  </cols>
  <sheetData>
    <row r="1" spans="1:44" ht="90" customHeight="1" x14ac:dyDescent="0.2">
      <c r="A1" s="62"/>
      <c r="B1" s="62"/>
      <c r="C1" s="62"/>
      <c r="D1" s="62"/>
      <c r="E1" s="62"/>
      <c r="F1" s="62"/>
      <c r="G1" s="62"/>
      <c r="H1" s="62"/>
      <c r="I1" s="62"/>
      <c r="J1" s="62"/>
      <c r="K1" s="62"/>
      <c r="L1" s="62"/>
      <c r="M1" s="62"/>
      <c r="N1" s="62"/>
      <c r="O1" s="62"/>
      <c r="P1" s="62"/>
      <c r="Q1" s="3"/>
      <c r="R1" s="1"/>
      <c r="S1" s="1"/>
      <c r="T1" s="1"/>
      <c r="U1" s="1"/>
      <c r="V1" s="1"/>
      <c r="W1" s="1"/>
      <c r="X1" s="1"/>
      <c r="Y1" s="1"/>
      <c r="Z1" s="1"/>
      <c r="AA1" s="1"/>
      <c r="AB1" s="1"/>
      <c r="AC1" s="1"/>
      <c r="AD1" s="1"/>
      <c r="AE1" s="1"/>
      <c r="AF1" s="1"/>
      <c r="AG1" s="1"/>
      <c r="AH1" s="1"/>
      <c r="AI1" s="1"/>
      <c r="AJ1" s="1"/>
      <c r="AK1" s="1"/>
      <c r="AL1" s="1"/>
      <c r="AM1" s="1"/>
      <c r="AN1" s="1"/>
      <c r="AO1" s="1"/>
      <c r="AP1" s="1"/>
      <c r="AQ1" s="1"/>
      <c r="AR1" s="1"/>
    </row>
    <row r="2" spans="1:44" ht="26.25" customHeight="1" thickBot="1" x14ac:dyDescent="0.25">
      <c r="A2" s="63" t="s">
        <v>31</v>
      </c>
      <c r="B2" s="63"/>
      <c r="C2" s="63"/>
      <c r="D2" s="63"/>
      <c r="E2" s="63"/>
      <c r="F2" s="63"/>
      <c r="G2" s="63"/>
      <c r="H2" s="63"/>
      <c r="I2" s="63"/>
      <c r="J2" s="63"/>
      <c r="K2" s="63"/>
      <c r="L2" s="63"/>
      <c r="M2" s="63"/>
      <c r="N2" s="63"/>
      <c r="O2" s="63"/>
      <c r="P2" s="63"/>
      <c r="Q2" s="3"/>
      <c r="R2" s="1"/>
      <c r="S2" s="1"/>
      <c r="T2" s="1"/>
      <c r="U2" s="1"/>
      <c r="V2" s="1"/>
      <c r="W2" s="1"/>
      <c r="X2" s="1"/>
      <c r="Y2" s="1"/>
      <c r="Z2" s="1"/>
      <c r="AA2" s="1"/>
      <c r="AB2" s="1"/>
      <c r="AC2" s="1"/>
      <c r="AD2" s="1"/>
      <c r="AE2" s="1"/>
      <c r="AF2" s="1"/>
      <c r="AG2" s="1"/>
      <c r="AH2" s="1"/>
      <c r="AI2" s="1"/>
      <c r="AJ2" s="1"/>
      <c r="AK2" s="1"/>
      <c r="AL2" s="1"/>
      <c r="AM2" s="1"/>
      <c r="AN2" s="1"/>
      <c r="AO2" s="1"/>
      <c r="AP2" s="1"/>
      <c r="AQ2" s="1"/>
      <c r="AR2" s="1"/>
    </row>
    <row r="3" spans="1:44" ht="21.75" customHeight="1" thickBot="1" x14ac:dyDescent="0.25">
      <c r="A3" s="64" t="s">
        <v>32</v>
      </c>
      <c r="B3" s="65"/>
      <c r="C3" s="65"/>
      <c r="D3" s="65"/>
      <c r="E3" s="66"/>
      <c r="F3" s="66"/>
      <c r="G3" s="66"/>
      <c r="H3" s="66"/>
      <c r="I3" s="66"/>
      <c r="J3" s="66"/>
      <c r="K3" s="66"/>
      <c r="L3" s="66"/>
      <c r="M3" s="66"/>
      <c r="N3" s="66"/>
      <c r="O3" s="66"/>
      <c r="P3" s="67"/>
      <c r="Q3" s="4"/>
    </row>
    <row r="4" spans="1:44" x14ac:dyDescent="0.2">
      <c r="A4" s="22" t="s">
        <v>0</v>
      </c>
      <c r="B4" s="6"/>
      <c r="C4" s="5" t="s">
        <v>1</v>
      </c>
      <c r="D4" s="25"/>
      <c r="E4" s="50" t="s">
        <v>2</v>
      </c>
      <c r="F4" s="51"/>
      <c r="G4" s="51"/>
      <c r="H4" s="51"/>
      <c r="I4" s="51"/>
      <c r="J4" s="51"/>
      <c r="K4" s="51"/>
      <c r="L4" s="51"/>
      <c r="M4" s="51"/>
      <c r="N4" s="51"/>
      <c r="O4" s="51"/>
      <c r="P4" s="52"/>
      <c r="Q4" s="4"/>
    </row>
    <row r="5" spans="1:44" ht="13.5" thickBot="1" x14ac:dyDescent="0.25">
      <c r="A5" s="22" t="s">
        <v>3</v>
      </c>
      <c r="B5" s="6"/>
      <c r="C5" s="5" t="s">
        <v>4</v>
      </c>
      <c r="D5" s="26"/>
      <c r="E5" s="53"/>
      <c r="F5" s="54"/>
      <c r="G5" s="54"/>
      <c r="H5" s="54"/>
      <c r="I5" s="54"/>
      <c r="J5" s="54"/>
      <c r="K5" s="54"/>
      <c r="L5" s="54"/>
      <c r="M5" s="54"/>
      <c r="N5" s="54"/>
      <c r="O5" s="54"/>
      <c r="P5" s="55"/>
      <c r="Q5" s="4"/>
    </row>
    <row r="6" spans="1:44" x14ac:dyDescent="0.2">
      <c r="A6" s="43"/>
      <c r="B6" s="45" t="s">
        <v>5</v>
      </c>
      <c r="C6" s="46" t="s">
        <v>6</v>
      </c>
      <c r="D6" s="45" t="s">
        <v>7</v>
      </c>
      <c r="E6" s="47" t="s">
        <v>8</v>
      </c>
      <c r="F6" s="44" t="s">
        <v>9</v>
      </c>
      <c r="G6" s="44" t="s">
        <v>10</v>
      </c>
      <c r="H6" s="44" t="s">
        <v>11</v>
      </c>
      <c r="I6" s="47" t="s">
        <v>12</v>
      </c>
      <c r="J6" s="47" t="s">
        <v>8</v>
      </c>
      <c r="K6" s="44" t="s">
        <v>9</v>
      </c>
      <c r="L6" s="44" t="s">
        <v>10</v>
      </c>
      <c r="M6" s="44" t="s">
        <v>13</v>
      </c>
      <c r="N6" s="44" t="s">
        <v>14</v>
      </c>
      <c r="O6" s="47" t="s">
        <v>15</v>
      </c>
      <c r="P6" s="48" t="s">
        <v>16</v>
      </c>
      <c r="Q6" s="4"/>
    </row>
    <row r="7" spans="1:44" x14ac:dyDescent="0.2">
      <c r="A7" s="22" t="s">
        <v>17</v>
      </c>
      <c r="B7" s="7"/>
      <c r="C7" s="8"/>
      <c r="D7" s="9"/>
      <c r="E7" s="9"/>
      <c r="F7" s="10"/>
      <c r="G7" s="11">
        <f>E7*F7</f>
        <v>0</v>
      </c>
      <c r="H7" s="12">
        <f t="shared" ref="H7:H14" si="0">D7*E7*F7</f>
        <v>0</v>
      </c>
      <c r="I7" s="9"/>
      <c r="J7" s="9"/>
      <c r="K7" s="10"/>
      <c r="L7" s="11">
        <f>J7*K7</f>
        <v>0</v>
      </c>
      <c r="M7" s="12">
        <f>I7*J7*K7</f>
        <v>0</v>
      </c>
      <c r="N7" s="13">
        <f>MAX(0,ROUND((B7+D7-I7)*$D$4,0))</f>
        <v>0</v>
      </c>
      <c r="O7" s="14">
        <f t="shared" ref="O7:O14" si="1">B7+C7+D7-I7-N7</f>
        <v>0</v>
      </c>
      <c r="P7" s="24">
        <f>SUM(O7:O8)</f>
        <v>0</v>
      </c>
      <c r="Q7" s="4"/>
    </row>
    <row r="8" spans="1:44" x14ac:dyDescent="0.2">
      <c r="A8" s="22" t="s">
        <v>18</v>
      </c>
      <c r="B8" s="7"/>
      <c r="C8" s="8"/>
      <c r="D8" s="9"/>
      <c r="E8" s="9"/>
      <c r="F8" s="10"/>
      <c r="G8" s="11">
        <f t="shared" ref="G8:G14" si="2">E8*F8</f>
        <v>0</v>
      </c>
      <c r="H8" s="12">
        <f t="shared" si="0"/>
        <v>0</v>
      </c>
      <c r="I8" s="9"/>
      <c r="J8" s="9"/>
      <c r="K8" s="10"/>
      <c r="L8" s="11">
        <f t="shared" ref="L8:L14" si="3">J8*K8</f>
        <v>0</v>
      </c>
      <c r="M8" s="12">
        <f t="shared" ref="M8:M14" si="4">I8*J8*K8</f>
        <v>0</v>
      </c>
      <c r="N8" s="13">
        <f>MAX(0,ROUND((B8+D8-I8)*$D$4,0))</f>
        <v>0</v>
      </c>
      <c r="O8" s="14">
        <f t="shared" si="1"/>
        <v>0</v>
      </c>
      <c r="P8" s="24">
        <f>O9</f>
        <v>0</v>
      </c>
      <c r="Q8" s="4"/>
    </row>
    <row r="9" spans="1:44" x14ac:dyDescent="0.2">
      <c r="A9" s="22" t="s">
        <v>19</v>
      </c>
      <c r="B9" s="7"/>
      <c r="C9" s="8"/>
      <c r="D9" s="9"/>
      <c r="E9" s="9"/>
      <c r="F9" s="10"/>
      <c r="G9" s="11">
        <f t="shared" si="2"/>
        <v>0</v>
      </c>
      <c r="H9" s="12">
        <f t="shared" si="0"/>
        <v>0</v>
      </c>
      <c r="I9" s="9"/>
      <c r="J9" s="9"/>
      <c r="K9" s="10"/>
      <c r="L9" s="11">
        <f t="shared" si="3"/>
        <v>0</v>
      </c>
      <c r="M9" s="12">
        <f t="shared" si="4"/>
        <v>0</v>
      </c>
      <c r="N9" s="13">
        <f>MAX(0,ROUND((B9+D9-I9)*$D$4,0))</f>
        <v>0</v>
      </c>
      <c r="O9" s="14">
        <f t="shared" si="1"/>
        <v>0</v>
      </c>
      <c r="P9" s="24">
        <f>O10</f>
        <v>0</v>
      </c>
      <c r="Q9" s="4"/>
    </row>
    <row r="10" spans="1:44" x14ac:dyDescent="0.2">
      <c r="A10" s="22" t="s">
        <v>20</v>
      </c>
      <c r="B10" s="7"/>
      <c r="C10" s="8">
        <f>((B7*B4)/2)+((B8*B5)/2)</f>
        <v>0</v>
      </c>
      <c r="D10" s="9"/>
      <c r="E10" s="9"/>
      <c r="F10" s="10"/>
      <c r="G10" s="11">
        <f t="shared" si="2"/>
        <v>0</v>
      </c>
      <c r="H10" s="12">
        <f t="shared" si="0"/>
        <v>0</v>
      </c>
      <c r="I10" s="9"/>
      <c r="J10" s="9"/>
      <c r="K10" s="10"/>
      <c r="L10" s="11">
        <f t="shared" si="3"/>
        <v>0</v>
      </c>
      <c r="M10" s="12">
        <f t="shared" si="4"/>
        <v>0</v>
      </c>
      <c r="N10" s="13">
        <f>MAX(0,ROUND((B10+C10+D10-I10)*$D$4,0))</f>
        <v>0</v>
      </c>
      <c r="O10" s="14">
        <f t="shared" si="1"/>
        <v>0</v>
      </c>
      <c r="P10" s="23">
        <v>0</v>
      </c>
      <c r="Q10" s="4"/>
    </row>
    <row r="11" spans="1:44" x14ac:dyDescent="0.2">
      <c r="A11" s="22" t="s">
        <v>21</v>
      </c>
      <c r="B11" s="7"/>
      <c r="C11" s="8">
        <f>((B7*B4)/2)+((B8*B5)/2)</f>
        <v>0</v>
      </c>
      <c r="D11" s="9"/>
      <c r="E11" s="9"/>
      <c r="F11" s="10"/>
      <c r="G11" s="11">
        <f t="shared" si="2"/>
        <v>0</v>
      </c>
      <c r="H11" s="12">
        <f t="shared" si="0"/>
        <v>0</v>
      </c>
      <c r="I11" s="9"/>
      <c r="J11" s="9"/>
      <c r="K11" s="10"/>
      <c r="L11" s="11">
        <f t="shared" si="3"/>
        <v>0</v>
      </c>
      <c r="M11" s="12">
        <f t="shared" si="4"/>
        <v>0</v>
      </c>
      <c r="N11" s="13">
        <f>MAX(0,ROUND((B11+C11+D11-I11)*$D$4,0))</f>
        <v>0</v>
      </c>
      <c r="O11" s="14">
        <f t="shared" si="1"/>
        <v>0</v>
      </c>
      <c r="P11" s="23">
        <v>0</v>
      </c>
      <c r="Q11" s="4"/>
    </row>
    <row r="12" spans="1:44" x14ac:dyDescent="0.2">
      <c r="A12" s="22" t="s">
        <v>22</v>
      </c>
      <c r="B12" s="7"/>
      <c r="C12" s="8"/>
      <c r="D12" s="9"/>
      <c r="E12" s="9"/>
      <c r="F12" s="10"/>
      <c r="G12" s="11">
        <f t="shared" si="2"/>
        <v>0</v>
      </c>
      <c r="H12" s="12">
        <f t="shared" si="0"/>
        <v>0</v>
      </c>
      <c r="I12" s="9"/>
      <c r="J12" s="9"/>
      <c r="K12" s="10"/>
      <c r="L12" s="11">
        <f t="shared" si="3"/>
        <v>0</v>
      </c>
      <c r="M12" s="12">
        <f t="shared" si="4"/>
        <v>0</v>
      </c>
      <c r="N12" s="13">
        <f>MAX(0,ROUND((B12+D12-I12)*$D$4,0))</f>
        <v>0</v>
      </c>
      <c r="O12" s="14">
        <f t="shared" si="1"/>
        <v>0</v>
      </c>
      <c r="P12" s="24">
        <f>O11</f>
        <v>0</v>
      </c>
      <c r="Q12" s="4"/>
    </row>
    <row r="13" spans="1:44" x14ac:dyDescent="0.2">
      <c r="A13" s="22" t="s">
        <v>23</v>
      </c>
      <c r="B13" s="7"/>
      <c r="C13" s="8"/>
      <c r="D13" s="9"/>
      <c r="E13" s="9"/>
      <c r="F13" s="10"/>
      <c r="G13" s="11">
        <f t="shared" si="2"/>
        <v>0</v>
      </c>
      <c r="H13" s="12">
        <f t="shared" si="0"/>
        <v>0</v>
      </c>
      <c r="I13" s="9"/>
      <c r="J13" s="9"/>
      <c r="K13" s="10"/>
      <c r="L13" s="11">
        <f t="shared" si="3"/>
        <v>0</v>
      </c>
      <c r="M13" s="12">
        <f t="shared" si="4"/>
        <v>0</v>
      </c>
      <c r="N13" s="13">
        <f>MAX(0,ROUND((B13+D13-I13)*$D$4,0))</f>
        <v>0</v>
      </c>
      <c r="O13" s="14">
        <f t="shared" si="1"/>
        <v>0</v>
      </c>
      <c r="P13" s="24">
        <f>SUM(O12:O13)</f>
        <v>0</v>
      </c>
      <c r="Q13" s="4"/>
    </row>
    <row r="14" spans="1:44" ht="13.5" thickBot="1" x14ac:dyDescent="0.25">
      <c r="A14" s="28" t="s">
        <v>24</v>
      </c>
      <c r="B14" s="29"/>
      <c r="C14" s="30"/>
      <c r="D14" s="31"/>
      <c r="E14" s="31"/>
      <c r="F14" s="32"/>
      <c r="G14" s="33">
        <f t="shared" si="2"/>
        <v>0</v>
      </c>
      <c r="H14" s="16">
        <f t="shared" si="0"/>
        <v>0</v>
      </c>
      <c r="I14" s="31"/>
      <c r="J14" s="31"/>
      <c r="K14" s="32"/>
      <c r="L14" s="33">
        <f t="shared" si="3"/>
        <v>0</v>
      </c>
      <c r="M14" s="16">
        <f t="shared" si="4"/>
        <v>0</v>
      </c>
      <c r="N14" s="34">
        <f>MAX(0,ROUND((B14+D14-I14)*$D$4,0))</f>
        <v>0</v>
      </c>
      <c r="O14" s="15">
        <f t="shared" si="1"/>
        <v>0</v>
      </c>
      <c r="P14" s="35">
        <f>O14</f>
        <v>0</v>
      </c>
      <c r="Q14" s="4"/>
    </row>
    <row r="15" spans="1:44" ht="13.5" thickBot="1" x14ac:dyDescent="0.25">
      <c r="A15" s="36" t="s">
        <v>25</v>
      </c>
      <c r="B15" s="37">
        <f>SUM(B7:B14)</f>
        <v>0</v>
      </c>
      <c r="C15" s="38">
        <f>SUM(C7:C14)</f>
        <v>0</v>
      </c>
      <c r="D15" s="37">
        <f>SUM(D7:D14)</f>
        <v>0</v>
      </c>
      <c r="E15" s="39"/>
      <c r="F15" s="40" t="s">
        <v>26</v>
      </c>
      <c r="G15" s="41" t="e">
        <f>H15/D15</f>
        <v>#DIV/0!</v>
      </c>
      <c r="H15" s="41">
        <f>SUM(H7:H14)</f>
        <v>0</v>
      </c>
      <c r="I15" s="37">
        <f>SUM(I7:I14)</f>
        <v>0</v>
      </c>
      <c r="J15" s="39"/>
      <c r="K15" s="40" t="s">
        <v>26</v>
      </c>
      <c r="L15" s="40" t="e">
        <f>M15/I15</f>
        <v>#DIV/0!</v>
      </c>
      <c r="M15" s="41">
        <f>SUM(M7:M14)</f>
        <v>0</v>
      </c>
      <c r="N15" s="38">
        <f>SUM(N7:N14)</f>
        <v>0</v>
      </c>
      <c r="O15" s="37">
        <f>SUM(O7:O14)</f>
        <v>0</v>
      </c>
      <c r="P15" s="42">
        <f>SUM(P7:P14)</f>
        <v>0</v>
      </c>
      <c r="Q15" s="4"/>
    </row>
    <row r="16" spans="1:44" ht="13.5" thickBot="1" x14ac:dyDescent="0.25">
      <c r="A16" s="3"/>
      <c r="B16" s="17"/>
      <c r="C16" s="3"/>
      <c r="D16" s="17"/>
      <c r="E16" s="17"/>
      <c r="F16" s="3"/>
      <c r="G16" s="3"/>
      <c r="H16" s="18"/>
      <c r="I16" s="17"/>
      <c r="J16" s="17"/>
      <c r="K16" s="3"/>
      <c r="L16" s="3"/>
      <c r="M16" s="18"/>
      <c r="N16" s="3"/>
      <c r="O16" s="17"/>
      <c r="P16" s="17"/>
      <c r="Q16" s="4"/>
    </row>
    <row r="17" spans="1:17" x14ac:dyDescent="0.2">
      <c r="A17" s="19" t="s">
        <v>0</v>
      </c>
      <c r="B17" s="20"/>
      <c r="C17" s="21" t="s">
        <v>1</v>
      </c>
      <c r="D17" s="27"/>
      <c r="E17" s="50" t="s">
        <v>27</v>
      </c>
      <c r="F17" s="51"/>
      <c r="G17" s="51"/>
      <c r="H17" s="51"/>
      <c r="I17" s="51"/>
      <c r="J17" s="51"/>
      <c r="K17" s="51"/>
      <c r="L17" s="51"/>
      <c r="M17" s="51"/>
      <c r="N17" s="51"/>
      <c r="O17" s="51"/>
      <c r="P17" s="52"/>
      <c r="Q17" s="4"/>
    </row>
    <row r="18" spans="1:17" ht="13.5" thickBot="1" x14ac:dyDescent="0.25">
      <c r="A18" s="22" t="s">
        <v>3</v>
      </c>
      <c r="B18" s="6"/>
      <c r="C18" s="5" t="s">
        <v>4</v>
      </c>
      <c r="D18" s="26"/>
      <c r="E18" s="53"/>
      <c r="F18" s="54"/>
      <c r="G18" s="54"/>
      <c r="H18" s="54"/>
      <c r="I18" s="54"/>
      <c r="J18" s="54"/>
      <c r="K18" s="54"/>
      <c r="L18" s="54"/>
      <c r="M18" s="54"/>
      <c r="N18" s="54"/>
      <c r="O18" s="54"/>
      <c r="P18" s="55"/>
      <c r="Q18" s="4"/>
    </row>
    <row r="19" spans="1:17" x14ac:dyDescent="0.2">
      <c r="A19" s="22"/>
      <c r="B19" s="45" t="s">
        <v>5</v>
      </c>
      <c r="C19" s="46" t="s">
        <v>6</v>
      </c>
      <c r="D19" s="45" t="s">
        <v>7</v>
      </c>
      <c r="E19" s="47" t="s">
        <v>8</v>
      </c>
      <c r="F19" s="44" t="s">
        <v>9</v>
      </c>
      <c r="G19" s="44" t="s">
        <v>10</v>
      </c>
      <c r="H19" s="44" t="s">
        <v>11</v>
      </c>
      <c r="I19" s="47" t="s">
        <v>12</v>
      </c>
      <c r="J19" s="47" t="s">
        <v>8</v>
      </c>
      <c r="K19" s="44" t="s">
        <v>9</v>
      </c>
      <c r="L19" s="44" t="s">
        <v>10</v>
      </c>
      <c r="M19" s="44" t="s">
        <v>13</v>
      </c>
      <c r="N19" s="44" t="s">
        <v>14</v>
      </c>
      <c r="O19" s="47" t="s">
        <v>15</v>
      </c>
      <c r="P19" s="48" t="s">
        <v>16</v>
      </c>
      <c r="Q19" s="4"/>
    </row>
    <row r="20" spans="1:17" x14ac:dyDescent="0.2">
      <c r="A20" s="22" t="s">
        <v>17</v>
      </c>
      <c r="B20" s="14">
        <f t="shared" ref="B20:B27" si="5">P7</f>
        <v>0</v>
      </c>
      <c r="C20" s="8"/>
      <c r="D20" s="9"/>
      <c r="E20" s="9"/>
      <c r="F20" s="10"/>
      <c r="G20" s="11">
        <f>E20*F20</f>
        <v>0</v>
      </c>
      <c r="H20" s="12">
        <f t="shared" ref="H20:H27" si="6">D20*E20*F20</f>
        <v>0</v>
      </c>
      <c r="I20" s="9"/>
      <c r="J20" s="9"/>
      <c r="K20" s="10"/>
      <c r="L20" s="11">
        <f>J20*K20</f>
        <v>0</v>
      </c>
      <c r="M20" s="12">
        <f>I20*J20*K20</f>
        <v>0</v>
      </c>
      <c r="N20" s="13">
        <f>MAX(0,ROUND((B20+D20-I20)*$D$17,0))</f>
        <v>0</v>
      </c>
      <c r="O20" s="14">
        <f t="shared" ref="O20:O27" si="7">B20+C20+D20-I20-N20</f>
        <v>0</v>
      </c>
      <c r="P20" s="24">
        <f>SUM(O20:O21)</f>
        <v>0</v>
      </c>
      <c r="Q20" s="4"/>
    </row>
    <row r="21" spans="1:17" x14ac:dyDescent="0.2">
      <c r="A21" s="22" t="s">
        <v>18</v>
      </c>
      <c r="B21" s="14">
        <f t="shared" si="5"/>
        <v>0</v>
      </c>
      <c r="C21" s="8"/>
      <c r="D21" s="9"/>
      <c r="E21" s="9"/>
      <c r="F21" s="10"/>
      <c r="G21" s="11">
        <f t="shared" ref="G21:G27" si="8">E21*F21</f>
        <v>0</v>
      </c>
      <c r="H21" s="12">
        <f t="shared" si="6"/>
        <v>0</v>
      </c>
      <c r="I21" s="9"/>
      <c r="J21" s="9"/>
      <c r="K21" s="10"/>
      <c r="L21" s="11">
        <f t="shared" ref="L21:L27" si="9">J21*K21</f>
        <v>0</v>
      </c>
      <c r="M21" s="12">
        <f t="shared" ref="M21:M27" si="10">I21*J21*K21</f>
        <v>0</v>
      </c>
      <c r="N21" s="13">
        <f>MAX(0,ROUND((B21+D21-I21)*$D$17,0))</f>
        <v>0</v>
      </c>
      <c r="O21" s="14">
        <f t="shared" si="7"/>
        <v>0</v>
      </c>
      <c r="P21" s="24">
        <f>O22</f>
        <v>0</v>
      </c>
      <c r="Q21" s="4"/>
    </row>
    <row r="22" spans="1:17" x14ac:dyDescent="0.2">
      <c r="A22" s="22" t="s">
        <v>19</v>
      </c>
      <c r="B22" s="14">
        <f t="shared" si="5"/>
        <v>0</v>
      </c>
      <c r="C22" s="8"/>
      <c r="D22" s="9"/>
      <c r="E22" s="9"/>
      <c r="F22" s="10"/>
      <c r="G22" s="11">
        <f t="shared" si="8"/>
        <v>0</v>
      </c>
      <c r="H22" s="12">
        <f t="shared" si="6"/>
        <v>0</v>
      </c>
      <c r="I22" s="9"/>
      <c r="J22" s="9"/>
      <c r="K22" s="10"/>
      <c r="L22" s="11">
        <f t="shared" si="9"/>
        <v>0</v>
      </c>
      <c r="M22" s="12">
        <f t="shared" si="10"/>
        <v>0</v>
      </c>
      <c r="N22" s="13">
        <f>MAX(0,ROUND((B22+D22-I22)*$D$17,0))</f>
        <v>0</v>
      </c>
      <c r="O22" s="14">
        <f t="shared" si="7"/>
        <v>0</v>
      </c>
      <c r="P22" s="24">
        <f>O23</f>
        <v>0</v>
      </c>
      <c r="Q22" s="4"/>
    </row>
    <row r="23" spans="1:17" x14ac:dyDescent="0.2">
      <c r="A23" s="22" t="s">
        <v>20</v>
      </c>
      <c r="B23" s="14">
        <f t="shared" si="5"/>
        <v>0</v>
      </c>
      <c r="C23" s="13">
        <f>((B20*B17)/2)+((B21*B18)/2)</f>
        <v>0</v>
      </c>
      <c r="D23" s="9"/>
      <c r="E23" s="9"/>
      <c r="F23" s="10"/>
      <c r="G23" s="11">
        <f t="shared" si="8"/>
        <v>0</v>
      </c>
      <c r="H23" s="12">
        <f t="shared" si="6"/>
        <v>0</v>
      </c>
      <c r="I23" s="9"/>
      <c r="J23" s="9"/>
      <c r="K23" s="10"/>
      <c r="L23" s="11">
        <f t="shared" si="9"/>
        <v>0</v>
      </c>
      <c r="M23" s="12">
        <f t="shared" si="10"/>
        <v>0</v>
      </c>
      <c r="N23" s="13">
        <f>MAX(0,ROUND((B23+C23+D23-I23)*$D$4,0))</f>
        <v>0</v>
      </c>
      <c r="O23" s="14">
        <f t="shared" si="7"/>
        <v>0</v>
      </c>
      <c r="P23" s="23">
        <v>0</v>
      </c>
      <c r="Q23" s="4"/>
    </row>
    <row r="24" spans="1:17" x14ac:dyDescent="0.2">
      <c r="A24" s="22" t="s">
        <v>21</v>
      </c>
      <c r="B24" s="14">
        <f t="shared" si="5"/>
        <v>0</v>
      </c>
      <c r="C24" s="13">
        <f>((B20*B17)/2)+((B21*B18)/2)</f>
        <v>0</v>
      </c>
      <c r="D24" s="9"/>
      <c r="E24" s="9"/>
      <c r="F24" s="10"/>
      <c r="G24" s="11">
        <f t="shared" si="8"/>
        <v>0</v>
      </c>
      <c r="H24" s="12">
        <f t="shared" si="6"/>
        <v>0</v>
      </c>
      <c r="I24" s="9"/>
      <c r="J24" s="9"/>
      <c r="K24" s="10"/>
      <c r="L24" s="11">
        <f t="shared" si="9"/>
        <v>0</v>
      </c>
      <c r="M24" s="12">
        <f t="shared" si="10"/>
        <v>0</v>
      </c>
      <c r="N24" s="13">
        <f>MAX(0,ROUND((B24+C24+D24-I24)*$D$4,0))</f>
        <v>0</v>
      </c>
      <c r="O24" s="14">
        <f t="shared" si="7"/>
        <v>0</v>
      </c>
      <c r="P24" s="23">
        <v>0</v>
      </c>
      <c r="Q24" s="4"/>
    </row>
    <row r="25" spans="1:17" x14ac:dyDescent="0.2">
      <c r="A25" s="22" t="s">
        <v>22</v>
      </c>
      <c r="B25" s="14">
        <f t="shared" si="5"/>
        <v>0</v>
      </c>
      <c r="C25" s="8"/>
      <c r="D25" s="9"/>
      <c r="E25" s="9"/>
      <c r="F25" s="10"/>
      <c r="G25" s="11">
        <f t="shared" si="8"/>
        <v>0</v>
      </c>
      <c r="H25" s="12">
        <f t="shared" si="6"/>
        <v>0</v>
      </c>
      <c r="I25" s="9"/>
      <c r="J25" s="9"/>
      <c r="K25" s="10"/>
      <c r="L25" s="11">
        <f t="shared" si="9"/>
        <v>0</v>
      </c>
      <c r="M25" s="12">
        <f t="shared" si="10"/>
        <v>0</v>
      </c>
      <c r="N25" s="13">
        <f>MAX(0,ROUND((B25+D25-I25)*$D$17,0))</f>
        <v>0</v>
      </c>
      <c r="O25" s="14">
        <f t="shared" si="7"/>
        <v>0</v>
      </c>
      <c r="P25" s="24">
        <f>O24</f>
        <v>0</v>
      </c>
      <c r="Q25" s="4"/>
    </row>
    <row r="26" spans="1:17" x14ac:dyDescent="0.2">
      <c r="A26" s="22" t="s">
        <v>23</v>
      </c>
      <c r="B26" s="14">
        <f t="shared" si="5"/>
        <v>0</v>
      </c>
      <c r="C26" s="8"/>
      <c r="D26" s="9"/>
      <c r="E26" s="9"/>
      <c r="F26" s="10"/>
      <c r="G26" s="11">
        <f t="shared" si="8"/>
        <v>0</v>
      </c>
      <c r="H26" s="12">
        <f t="shared" si="6"/>
        <v>0</v>
      </c>
      <c r="I26" s="9"/>
      <c r="J26" s="9"/>
      <c r="K26" s="10"/>
      <c r="L26" s="11">
        <f t="shared" si="9"/>
        <v>0</v>
      </c>
      <c r="M26" s="12">
        <f t="shared" si="10"/>
        <v>0</v>
      </c>
      <c r="N26" s="13">
        <f>MAX(0,ROUND((B26+D26-I26)*$D$17,0))</f>
        <v>0</v>
      </c>
      <c r="O26" s="14">
        <f t="shared" si="7"/>
        <v>0</v>
      </c>
      <c r="P26" s="24">
        <f>SUM(O25:O26)</f>
        <v>0</v>
      </c>
      <c r="Q26" s="4"/>
    </row>
    <row r="27" spans="1:17" ht="13.5" thickBot="1" x14ac:dyDescent="0.25">
      <c r="A27" s="28" t="s">
        <v>24</v>
      </c>
      <c r="B27" s="15">
        <f t="shared" si="5"/>
        <v>0</v>
      </c>
      <c r="C27" s="30"/>
      <c r="D27" s="31"/>
      <c r="E27" s="31"/>
      <c r="F27" s="32"/>
      <c r="G27" s="33">
        <f t="shared" si="8"/>
        <v>0</v>
      </c>
      <c r="H27" s="16">
        <f t="shared" si="6"/>
        <v>0</v>
      </c>
      <c r="I27" s="31"/>
      <c r="J27" s="31"/>
      <c r="K27" s="32"/>
      <c r="L27" s="33">
        <f t="shared" si="9"/>
        <v>0</v>
      </c>
      <c r="M27" s="16">
        <f t="shared" si="10"/>
        <v>0</v>
      </c>
      <c r="N27" s="34">
        <f>MAX(0,ROUND((B27+D27-I27)*$D$17,0))</f>
        <v>0</v>
      </c>
      <c r="O27" s="15">
        <f t="shared" si="7"/>
        <v>0</v>
      </c>
      <c r="P27" s="35">
        <f>O27</f>
        <v>0</v>
      </c>
      <c r="Q27" s="4"/>
    </row>
    <row r="28" spans="1:17" ht="13.5" thickBot="1" x14ac:dyDescent="0.25">
      <c r="A28" s="36" t="s">
        <v>25</v>
      </c>
      <c r="B28" s="37">
        <f>SUM(B20:B27)</f>
        <v>0</v>
      </c>
      <c r="C28" s="38">
        <f>SUM(C20:C27)</f>
        <v>0</v>
      </c>
      <c r="D28" s="37">
        <f>SUM(D20:D27)</f>
        <v>0</v>
      </c>
      <c r="E28" s="39"/>
      <c r="F28" s="40" t="s">
        <v>26</v>
      </c>
      <c r="G28" s="41" t="e">
        <f>H28/D28</f>
        <v>#DIV/0!</v>
      </c>
      <c r="H28" s="41">
        <f>SUM(H20:H27)</f>
        <v>0</v>
      </c>
      <c r="I28" s="37">
        <f>SUM(I20:I27)</f>
        <v>0</v>
      </c>
      <c r="J28" s="39"/>
      <c r="K28" s="40" t="s">
        <v>26</v>
      </c>
      <c r="L28" s="40" t="e">
        <f>M28/I28</f>
        <v>#DIV/0!</v>
      </c>
      <c r="M28" s="41">
        <f>SUM(M20:M27)</f>
        <v>0</v>
      </c>
      <c r="N28" s="38">
        <f>SUM(N20:N27)</f>
        <v>0</v>
      </c>
      <c r="O28" s="37">
        <f>SUM(O20:O27)</f>
        <v>0</v>
      </c>
      <c r="P28" s="42">
        <f>SUM(P20:P27)</f>
        <v>0</v>
      </c>
      <c r="Q28" s="4"/>
    </row>
    <row r="29" spans="1:17" ht="13.5" thickBot="1" x14ac:dyDescent="0.25">
      <c r="A29" s="3"/>
      <c r="B29" s="17"/>
      <c r="C29" s="3"/>
      <c r="D29" s="17"/>
      <c r="E29" s="17"/>
      <c r="F29" s="3"/>
      <c r="G29" s="3"/>
      <c r="H29" s="18"/>
      <c r="I29" s="17"/>
      <c r="J29" s="17"/>
      <c r="K29" s="3"/>
      <c r="L29" s="3"/>
      <c r="M29" s="18"/>
      <c r="N29" s="3"/>
      <c r="O29" s="17"/>
      <c r="P29" s="17"/>
      <c r="Q29" s="4"/>
    </row>
    <row r="30" spans="1:17" x14ac:dyDescent="0.2">
      <c r="A30" s="19" t="s">
        <v>0</v>
      </c>
      <c r="B30" s="20"/>
      <c r="C30" s="21" t="s">
        <v>1</v>
      </c>
      <c r="D30" s="27"/>
      <c r="E30" s="50" t="s">
        <v>28</v>
      </c>
      <c r="F30" s="51"/>
      <c r="G30" s="51"/>
      <c r="H30" s="51"/>
      <c r="I30" s="51"/>
      <c r="J30" s="51"/>
      <c r="K30" s="51"/>
      <c r="L30" s="51"/>
      <c r="M30" s="51"/>
      <c r="N30" s="51"/>
      <c r="O30" s="51"/>
      <c r="P30" s="52"/>
      <c r="Q30" s="4"/>
    </row>
    <row r="31" spans="1:17" ht="13.5" thickBot="1" x14ac:dyDescent="0.25">
      <c r="A31" s="22" t="s">
        <v>3</v>
      </c>
      <c r="B31" s="6"/>
      <c r="C31" s="5" t="s">
        <v>4</v>
      </c>
      <c r="D31" s="26"/>
      <c r="E31" s="53"/>
      <c r="F31" s="54"/>
      <c r="G31" s="54"/>
      <c r="H31" s="54"/>
      <c r="I31" s="54"/>
      <c r="J31" s="54"/>
      <c r="K31" s="54"/>
      <c r="L31" s="54"/>
      <c r="M31" s="54"/>
      <c r="N31" s="54"/>
      <c r="O31" s="54"/>
      <c r="P31" s="55"/>
      <c r="Q31" s="4"/>
    </row>
    <row r="32" spans="1:17" x14ac:dyDescent="0.2">
      <c r="A32" s="22"/>
      <c r="B32" s="45" t="s">
        <v>5</v>
      </c>
      <c r="C32" s="46" t="s">
        <v>6</v>
      </c>
      <c r="D32" s="45" t="s">
        <v>7</v>
      </c>
      <c r="E32" s="47" t="s">
        <v>8</v>
      </c>
      <c r="F32" s="44" t="s">
        <v>9</v>
      </c>
      <c r="G32" s="44" t="s">
        <v>10</v>
      </c>
      <c r="H32" s="44" t="s">
        <v>11</v>
      </c>
      <c r="I32" s="47" t="s">
        <v>12</v>
      </c>
      <c r="J32" s="47" t="s">
        <v>8</v>
      </c>
      <c r="K32" s="44" t="s">
        <v>9</v>
      </c>
      <c r="L32" s="44" t="s">
        <v>10</v>
      </c>
      <c r="M32" s="44" t="s">
        <v>13</v>
      </c>
      <c r="N32" s="44" t="s">
        <v>14</v>
      </c>
      <c r="O32" s="47" t="s">
        <v>15</v>
      </c>
      <c r="P32" s="48" t="s">
        <v>16</v>
      </c>
      <c r="Q32" s="4"/>
    </row>
    <row r="33" spans="1:17" x14ac:dyDescent="0.2">
      <c r="A33" s="22" t="s">
        <v>17</v>
      </c>
      <c r="B33" s="14">
        <f t="shared" ref="B33:B40" si="11">P20</f>
        <v>0</v>
      </c>
      <c r="C33" s="8"/>
      <c r="D33" s="9"/>
      <c r="E33" s="9"/>
      <c r="F33" s="10"/>
      <c r="G33" s="11">
        <f>E33*F33</f>
        <v>0</v>
      </c>
      <c r="H33" s="12">
        <f t="shared" ref="H33:H40" si="12">D33*E33*F33</f>
        <v>0</v>
      </c>
      <c r="I33" s="9"/>
      <c r="J33" s="9"/>
      <c r="K33" s="10"/>
      <c r="L33" s="11">
        <f>J33*K33</f>
        <v>0</v>
      </c>
      <c r="M33" s="12">
        <f>I33*J33*K33</f>
        <v>0</v>
      </c>
      <c r="N33" s="13">
        <f>MAX(0,ROUND((B33+D33-I33)*$D$30,0))</f>
        <v>0</v>
      </c>
      <c r="O33" s="14">
        <f t="shared" ref="O33:O40" si="13">B33+C33+D33-I33-N33</f>
        <v>0</v>
      </c>
      <c r="P33" s="24">
        <f>SUM(O33:O34)</f>
        <v>0</v>
      </c>
      <c r="Q33" s="4"/>
    </row>
    <row r="34" spans="1:17" x14ac:dyDescent="0.2">
      <c r="A34" s="22" t="s">
        <v>18</v>
      </c>
      <c r="B34" s="14">
        <f t="shared" si="11"/>
        <v>0</v>
      </c>
      <c r="C34" s="8"/>
      <c r="D34" s="9"/>
      <c r="E34" s="9"/>
      <c r="F34" s="10"/>
      <c r="G34" s="11">
        <f t="shared" ref="G34:G40" si="14">E34*F34</f>
        <v>0</v>
      </c>
      <c r="H34" s="12">
        <f t="shared" si="12"/>
        <v>0</v>
      </c>
      <c r="I34" s="9"/>
      <c r="J34" s="9"/>
      <c r="K34" s="10"/>
      <c r="L34" s="11">
        <f t="shared" ref="L34:L40" si="15">J34*K34</f>
        <v>0</v>
      </c>
      <c r="M34" s="12">
        <f t="shared" ref="M34:M40" si="16">I34*J34*K34</f>
        <v>0</v>
      </c>
      <c r="N34" s="13">
        <f>MAX(0,ROUND((B34+D34-I34)*$D$30,0))</f>
        <v>0</v>
      </c>
      <c r="O34" s="14">
        <f t="shared" si="13"/>
        <v>0</v>
      </c>
      <c r="P34" s="24">
        <f>O35</f>
        <v>0</v>
      </c>
      <c r="Q34" s="4"/>
    </row>
    <row r="35" spans="1:17" x14ac:dyDescent="0.2">
      <c r="A35" s="22" t="s">
        <v>19</v>
      </c>
      <c r="B35" s="14">
        <f t="shared" si="11"/>
        <v>0</v>
      </c>
      <c r="C35" s="8"/>
      <c r="D35" s="9"/>
      <c r="E35" s="9"/>
      <c r="F35" s="10"/>
      <c r="G35" s="11">
        <f t="shared" si="14"/>
        <v>0</v>
      </c>
      <c r="H35" s="12">
        <f t="shared" si="12"/>
        <v>0</v>
      </c>
      <c r="I35" s="9"/>
      <c r="J35" s="9"/>
      <c r="K35" s="10"/>
      <c r="L35" s="11">
        <f t="shared" si="15"/>
        <v>0</v>
      </c>
      <c r="M35" s="12">
        <f t="shared" si="16"/>
        <v>0</v>
      </c>
      <c r="N35" s="13">
        <f>MAX(0,ROUND((B35+D35-I35)*$D$30,0))</f>
        <v>0</v>
      </c>
      <c r="O35" s="14">
        <f t="shared" si="13"/>
        <v>0</v>
      </c>
      <c r="P35" s="24">
        <f>O36</f>
        <v>0</v>
      </c>
      <c r="Q35" s="4"/>
    </row>
    <row r="36" spans="1:17" x14ac:dyDescent="0.2">
      <c r="A36" s="22" t="s">
        <v>20</v>
      </c>
      <c r="B36" s="14">
        <f t="shared" si="11"/>
        <v>0</v>
      </c>
      <c r="C36" s="13">
        <f>((B33*B30)/2)+((B34*B31)/2)</f>
        <v>0</v>
      </c>
      <c r="D36" s="9"/>
      <c r="E36" s="9"/>
      <c r="F36" s="10"/>
      <c r="G36" s="11">
        <f t="shared" si="14"/>
        <v>0</v>
      </c>
      <c r="H36" s="12">
        <f t="shared" si="12"/>
        <v>0</v>
      </c>
      <c r="I36" s="9"/>
      <c r="J36" s="9"/>
      <c r="K36" s="10"/>
      <c r="L36" s="11">
        <f t="shared" si="15"/>
        <v>0</v>
      </c>
      <c r="M36" s="12">
        <f t="shared" si="16"/>
        <v>0</v>
      </c>
      <c r="N36" s="13">
        <f>MAX(0,ROUND((B36+C36+D36-I36)*$D$4,0))</f>
        <v>0</v>
      </c>
      <c r="O36" s="14">
        <f t="shared" si="13"/>
        <v>0</v>
      </c>
      <c r="P36" s="23">
        <v>0</v>
      </c>
      <c r="Q36" s="4"/>
    </row>
    <row r="37" spans="1:17" x14ac:dyDescent="0.2">
      <c r="A37" s="22" t="s">
        <v>21</v>
      </c>
      <c r="B37" s="14">
        <f t="shared" si="11"/>
        <v>0</v>
      </c>
      <c r="C37" s="13">
        <f>((B33*B30)/2)+((B34*B31)/2)</f>
        <v>0</v>
      </c>
      <c r="D37" s="9"/>
      <c r="E37" s="9"/>
      <c r="F37" s="10"/>
      <c r="G37" s="11">
        <f t="shared" si="14"/>
        <v>0</v>
      </c>
      <c r="H37" s="12">
        <f t="shared" si="12"/>
        <v>0</v>
      </c>
      <c r="I37" s="9"/>
      <c r="J37" s="9"/>
      <c r="K37" s="10"/>
      <c r="L37" s="11">
        <f t="shared" si="15"/>
        <v>0</v>
      </c>
      <c r="M37" s="12">
        <f t="shared" si="16"/>
        <v>0</v>
      </c>
      <c r="N37" s="13">
        <f>MAX(0,ROUND((B37+C37+D37-I37)*$D$4,0))</f>
        <v>0</v>
      </c>
      <c r="O37" s="14">
        <f t="shared" si="13"/>
        <v>0</v>
      </c>
      <c r="P37" s="23">
        <v>0</v>
      </c>
      <c r="Q37" s="4"/>
    </row>
    <row r="38" spans="1:17" x14ac:dyDescent="0.2">
      <c r="A38" s="22" t="s">
        <v>22</v>
      </c>
      <c r="B38" s="14">
        <f t="shared" si="11"/>
        <v>0</v>
      </c>
      <c r="C38" s="8"/>
      <c r="D38" s="9"/>
      <c r="E38" s="9"/>
      <c r="F38" s="10"/>
      <c r="G38" s="11">
        <f t="shared" si="14"/>
        <v>0</v>
      </c>
      <c r="H38" s="12">
        <f t="shared" si="12"/>
        <v>0</v>
      </c>
      <c r="I38" s="9"/>
      <c r="J38" s="9"/>
      <c r="K38" s="10"/>
      <c r="L38" s="11">
        <f t="shared" si="15"/>
        <v>0</v>
      </c>
      <c r="M38" s="12">
        <f t="shared" si="16"/>
        <v>0</v>
      </c>
      <c r="N38" s="13">
        <f>MAX(0,ROUND((B38+D38-I38)*$D$30,0))</f>
        <v>0</v>
      </c>
      <c r="O38" s="14">
        <f t="shared" si="13"/>
        <v>0</v>
      </c>
      <c r="P38" s="24">
        <f>O37</f>
        <v>0</v>
      </c>
      <c r="Q38" s="4"/>
    </row>
    <row r="39" spans="1:17" x14ac:dyDescent="0.2">
      <c r="A39" s="22" t="s">
        <v>23</v>
      </c>
      <c r="B39" s="14">
        <f t="shared" si="11"/>
        <v>0</v>
      </c>
      <c r="C39" s="8"/>
      <c r="D39" s="9"/>
      <c r="E39" s="9"/>
      <c r="F39" s="10"/>
      <c r="G39" s="11">
        <f t="shared" si="14"/>
        <v>0</v>
      </c>
      <c r="H39" s="12">
        <f t="shared" si="12"/>
        <v>0</v>
      </c>
      <c r="I39" s="9"/>
      <c r="J39" s="9"/>
      <c r="K39" s="10"/>
      <c r="L39" s="11">
        <f t="shared" si="15"/>
        <v>0</v>
      </c>
      <c r="M39" s="12">
        <f t="shared" si="16"/>
        <v>0</v>
      </c>
      <c r="N39" s="13">
        <f>MAX(0,ROUND((B39+D39-I39)*$D$30,0))</f>
        <v>0</v>
      </c>
      <c r="O39" s="14">
        <f t="shared" si="13"/>
        <v>0</v>
      </c>
      <c r="P39" s="24">
        <f>SUM(O38:O39)</f>
        <v>0</v>
      </c>
      <c r="Q39" s="4"/>
    </row>
    <row r="40" spans="1:17" ht="13.5" thickBot="1" x14ac:dyDescent="0.25">
      <c r="A40" s="28" t="s">
        <v>24</v>
      </c>
      <c r="B40" s="15">
        <f t="shared" si="11"/>
        <v>0</v>
      </c>
      <c r="C40" s="30"/>
      <c r="D40" s="31"/>
      <c r="E40" s="31"/>
      <c r="F40" s="32"/>
      <c r="G40" s="33">
        <f t="shared" si="14"/>
        <v>0</v>
      </c>
      <c r="H40" s="16">
        <f t="shared" si="12"/>
        <v>0</v>
      </c>
      <c r="I40" s="31"/>
      <c r="J40" s="31"/>
      <c r="K40" s="32"/>
      <c r="L40" s="33">
        <f t="shared" si="15"/>
        <v>0</v>
      </c>
      <c r="M40" s="16">
        <f t="shared" si="16"/>
        <v>0</v>
      </c>
      <c r="N40" s="34">
        <f>MAX(0,ROUND((B40+D40-I40)*$D$30,0))</f>
        <v>0</v>
      </c>
      <c r="O40" s="15">
        <f t="shared" si="13"/>
        <v>0</v>
      </c>
      <c r="P40" s="35">
        <f>O40</f>
        <v>0</v>
      </c>
      <c r="Q40" s="4"/>
    </row>
    <row r="41" spans="1:17" ht="13.5" thickBot="1" x14ac:dyDescent="0.25">
      <c r="A41" s="36" t="s">
        <v>25</v>
      </c>
      <c r="B41" s="37">
        <f>SUM(B33:B40)</f>
        <v>0</v>
      </c>
      <c r="C41" s="38">
        <f>SUM(C33:C40)</f>
        <v>0</v>
      </c>
      <c r="D41" s="37">
        <f>SUM(D33:D40)</f>
        <v>0</v>
      </c>
      <c r="E41" s="39"/>
      <c r="F41" s="40" t="s">
        <v>26</v>
      </c>
      <c r="G41" s="41" t="e">
        <f>H41/D41</f>
        <v>#DIV/0!</v>
      </c>
      <c r="H41" s="41">
        <f>SUM(H33:H40)</f>
        <v>0</v>
      </c>
      <c r="I41" s="37">
        <f>SUM(I33:I40)</f>
        <v>0</v>
      </c>
      <c r="J41" s="39"/>
      <c r="K41" s="40" t="s">
        <v>26</v>
      </c>
      <c r="L41" s="40" t="e">
        <f>M41/I41</f>
        <v>#DIV/0!</v>
      </c>
      <c r="M41" s="41">
        <f>SUM(M33:M40)</f>
        <v>0</v>
      </c>
      <c r="N41" s="38">
        <f>SUM(N33:N40)</f>
        <v>0</v>
      </c>
      <c r="O41" s="37">
        <f>SUM(O33:O40)</f>
        <v>0</v>
      </c>
      <c r="P41" s="42">
        <f>SUM(P33:P40)</f>
        <v>0</v>
      </c>
      <c r="Q41" s="4"/>
    </row>
    <row r="42" spans="1:17" ht="13.5" thickBot="1" x14ac:dyDescent="0.25">
      <c r="A42" s="3"/>
      <c r="B42" s="3"/>
      <c r="C42" s="3"/>
      <c r="D42" s="3"/>
      <c r="E42" s="3"/>
      <c r="F42" s="3"/>
      <c r="G42" s="3"/>
      <c r="H42" s="3"/>
      <c r="I42" s="3"/>
      <c r="J42" s="3"/>
      <c r="K42" s="3"/>
      <c r="L42" s="3"/>
      <c r="M42" s="3"/>
      <c r="N42" s="3"/>
      <c r="O42" s="3"/>
      <c r="P42" s="3"/>
      <c r="Q42" s="4"/>
    </row>
    <row r="43" spans="1:17" x14ac:dyDescent="0.2">
      <c r="A43" s="19" t="s">
        <v>0</v>
      </c>
      <c r="B43" s="20"/>
      <c r="C43" s="21" t="s">
        <v>1</v>
      </c>
      <c r="D43" s="27"/>
      <c r="E43" s="56" t="s">
        <v>29</v>
      </c>
      <c r="F43" s="57"/>
      <c r="G43" s="57"/>
      <c r="H43" s="57"/>
      <c r="I43" s="57"/>
      <c r="J43" s="57"/>
      <c r="K43" s="57"/>
      <c r="L43" s="57"/>
      <c r="M43" s="57"/>
      <c r="N43" s="57"/>
      <c r="O43" s="57"/>
      <c r="P43" s="58"/>
      <c r="Q43" s="4"/>
    </row>
    <row r="44" spans="1:17" ht="13.5" thickBot="1" x14ac:dyDescent="0.25">
      <c r="A44" s="22" t="s">
        <v>3</v>
      </c>
      <c r="B44" s="6"/>
      <c r="C44" s="5" t="s">
        <v>4</v>
      </c>
      <c r="D44" s="49" t="s">
        <v>30</v>
      </c>
      <c r="E44" s="59"/>
      <c r="F44" s="60"/>
      <c r="G44" s="60"/>
      <c r="H44" s="60"/>
      <c r="I44" s="60"/>
      <c r="J44" s="60"/>
      <c r="K44" s="60"/>
      <c r="L44" s="60"/>
      <c r="M44" s="60"/>
      <c r="N44" s="60"/>
      <c r="O44" s="60"/>
      <c r="P44" s="61"/>
      <c r="Q44" s="4"/>
    </row>
    <row r="45" spans="1:17" x14ac:dyDescent="0.2">
      <c r="A45" s="22"/>
      <c r="B45" s="45" t="s">
        <v>5</v>
      </c>
      <c r="C45" s="46" t="s">
        <v>6</v>
      </c>
      <c r="D45" s="45" t="s">
        <v>7</v>
      </c>
      <c r="E45" s="47" t="s">
        <v>8</v>
      </c>
      <c r="F45" s="44" t="s">
        <v>9</v>
      </c>
      <c r="G45" s="44" t="s">
        <v>10</v>
      </c>
      <c r="H45" s="44" t="s">
        <v>11</v>
      </c>
      <c r="I45" s="47" t="s">
        <v>12</v>
      </c>
      <c r="J45" s="47" t="s">
        <v>8</v>
      </c>
      <c r="K45" s="44" t="s">
        <v>9</v>
      </c>
      <c r="L45" s="44" t="s">
        <v>10</v>
      </c>
      <c r="M45" s="44" t="s">
        <v>13</v>
      </c>
      <c r="N45" s="44" t="s">
        <v>14</v>
      </c>
      <c r="O45" s="47" t="s">
        <v>15</v>
      </c>
      <c r="P45" s="48" t="s">
        <v>16</v>
      </c>
      <c r="Q45" s="4"/>
    </row>
    <row r="46" spans="1:17" x14ac:dyDescent="0.2">
      <c r="A46" s="22" t="s">
        <v>17</v>
      </c>
      <c r="B46" s="7"/>
      <c r="C46" s="8"/>
      <c r="D46" s="9"/>
      <c r="E46" s="9"/>
      <c r="F46" s="10"/>
      <c r="G46" s="11">
        <f>E46*F46</f>
        <v>0</v>
      </c>
      <c r="H46" s="12">
        <f t="shared" ref="H46:H53" si="17">D46*E46*F46</f>
        <v>0</v>
      </c>
      <c r="I46" s="9"/>
      <c r="J46" s="9"/>
      <c r="K46" s="10"/>
      <c r="L46" s="11">
        <f>J46*K46</f>
        <v>0</v>
      </c>
      <c r="M46" s="12">
        <f>I46*J46*K46</f>
        <v>0</v>
      </c>
      <c r="N46" s="13">
        <f>MAX(0,ROUND((B46+D46-I46)*$D$43,0))</f>
        <v>0</v>
      </c>
      <c r="O46" s="14">
        <f t="shared" ref="O46:O53" si="18">B46+C46+D46-I46-N46</f>
        <v>0</v>
      </c>
      <c r="P46" s="24">
        <f>SUM(O46:O47)</f>
        <v>0</v>
      </c>
      <c r="Q46" s="4"/>
    </row>
    <row r="47" spans="1:17" x14ac:dyDescent="0.2">
      <c r="A47" s="22" t="s">
        <v>18</v>
      </c>
      <c r="B47" s="7"/>
      <c r="C47" s="8"/>
      <c r="D47" s="9"/>
      <c r="E47" s="9"/>
      <c r="F47" s="10"/>
      <c r="G47" s="11">
        <f t="shared" ref="G47:G53" si="19">E47*F47</f>
        <v>0</v>
      </c>
      <c r="H47" s="12">
        <f t="shared" si="17"/>
        <v>0</v>
      </c>
      <c r="I47" s="9"/>
      <c r="J47" s="9"/>
      <c r="K47" s="10"/>
      <c r="L47" s="11">
        <f t="shared" ref="L47:L53" si="20">J47*K47</f>
        <v>0</v>
      </c>
      <c r="M47" s="12">
        <f t="shared" ref="M47:M53" si="21">I47*J47*K47</f>
        <v>0</v>
      </c>
      <c r="N47" s="13">
        <f>MAX(0,ROUND((B47+D47-I47)*$D$43,0))</f>
        <v>0</v>
      </c>
      <c r="O47" s="14">
        <f t="shared" si="18"/>
        <v>0</v>
      </c>
      <c r="P47" s="24">
        <f>O48</f>
        <v>0</v>
      </c>
      <c r="Q47" s="4"/>
    </row>
    <row r="48" spans="1:17" x14ac:dyDescent="0.2">
      <c r="A48" s="22" t="s">
        <v>19</v>
      </c>
      <c r="B48" s="7"/>
      <c r="C48" s="8"/>
      <c r="D48" s="9"/>
      <c r="E48" s="9"/>
      <c r="F48" s="10"/>
      <c r="G48" s="11">
        <f t="shared" si="19"/>
        <v>0</v>
      </c>
      <c r="H48" s="12">
        <f t="shared" si="17"/>
        <v>0</v>
      </c>
      <c r="I48" s="9"/>
      <c r="J48" s="9"/>
      <c r="K48" s="10"/>
      <c r="L48" s="11">
        <f t="shared" si="20"/>
        <v>0</v>
      </c>
      <c r="M48" s="12">
        <f t="shared" si="21"/>
        <v>0</v>
      </c>
      <c r="N48" s="13">
        <f>MAX(0,ROUND((B48+D48-I48)*$D$43,0))</f>
        <v>0</v>
      </c>
      <c r="O48" s="14">
        <f t="shared" si="18"/>
        <v>0</v>
      </c>
      <c r="P48" s="24">
        <f>O49</f>
        <v>0</v>
      </c>
      <c r="Q48" s="4"/>
    </row>
    <row r="49" spans="1:17" x14ac:dyDescent="0.2">
      <c r="A49" s="22" t="s">
        <v>20</v>
      </c>
      <c r="B49" s="7"/>
      <c r="C49" s="13">
        <f>((B46*B43)/2)+((B47*B44)/2)</f>
        <v>0</v>
      </c>
      <c r="D49" s="9"/>
      <c r="E49" s="9"/>
      <c r="F49" s="10"/>
      <c r="G49" s="11">
        <f t="shared" si="19"/>
        <v>0</v>
      </c>
      <c r="H49" s="12">
        <f t="shared" si="17"/>
        <v>0</v>
      </c>
      <c r="I49" s="9"/>
      <c r="J49" s="9"/>
      <c r="K49" s="10"/>
      <c r="L49" s="11">
        <f t="shared" si="20"/>
        <v>0</v>
      </c>
      <c r="M49" s="12">
        <f t="shared" si="21"/>
        <v>0</v>
      </c>
      <c r="N49" s="13">
        <f>MAX(0,ROUND((B49+C49+D49-I49)*$D$4,0))</f>
        <v>0</v>
      </c>
      <c r="O49" s="14">
        <f t="shared" si="18"/>
        <v>0</v>
      </c>
      <c r="P49" s="23">
        <v>0</v>
      </c>
      <c r="Q49" s="4"/>
    </row>
    <row r="50" spans="1:17" x14ac:dyDescent="0.2">
      <c r="A50" s="22" t="s">
        <v>21</v>
      </c>
      <c r="B50" s="7"/>
      <c r="C50" s="13">
        <f>((B46*B43)/2)+((B47*B44)/2)</f>
        <v>0</v>
      </c>
      <c r="D50" s="9"/>
      <c r="E50" s="9"/>
      <c r="F50" s="10"/>
      <c r="G50" s="11">
        <f t="shared" si="19"/>
        <v>0</v>
      </c>
      <c r="H50" s="12">
        <f t="shared" si="17"/>
        <v>0</v>
      </c>
      <c r="I50" s="9"/>
      <c r="J50" s="9"/>
      <c r="K50" s="10"/>
      <c r="L50" s="11">
        <f t="shared" si="20"/>
        <v>0</v>
      </c>
      <c r="M50" s="12">
        <f t="shared" si="21"/>
        <v>0</v>
      </c>
      <c r="N50" s="13">
        <f>MAX(0,ROUND((B50+C50+D50-I50)*$D$4,0))</f>
        <v>0</v>
      </c>
      <c r="O50" s="14">
        <f t="shared" si="18"/>
        <v>0</v>
      </c>
      <c r="P50" s="23">
        <v>0</v>
      </c>
      <c r="Q50" s="4"/>
    </row>
    <row r="51" spans="1:17" x14ac:dyDescent="0.2">
      <c r="A51" s="22" t="s">
        <v>22</v>
      </c>
      <c r="B51" s="7"/>
      <c r="C51" s="8"/>
      <c r="D51" s="9"/>
      <c r="E51" s="9"/>
      <c r="F51" s="10"/>
      <c r="G51" s="11">
        <f t="shared" si="19"/>
        <v>0</v>
      </c>
      <c r="H51" s="12">
        <f t="shared" si="17"/>
        <v>0</v>
      </c>
      <c r="I51" s="9"/>
      <c r="J51" s="9"/>
      <c r="K51" s="10"/>
      <c r="L51" s="11">
        <f t="shared" si="20"/>
        <v>0</v>
      </c>
      <c r="M51" s="12">
        <f t="shared" si="21"/>
        <v>0</v>
      </c>
      <c r="N51" s="13">
        <f>MAX(0,ROUND((B51+D51-I51)*$D$43,0))</f>
        <v>0</v>
      </c>
      <c r="O51" s="14">
        <f t="shared" si="18"/>
        <v>0</v>
      </c>
      <c r="P51" s="24">
        <f>O50</f>
        <v>0</v>
      </c>
      <c r="Q51" s="4"/>
    </row>
    <row r="52" spans="1:17" x14ac:dyDescent="0.2">
      <c r="A52" s="22" t="s">
        <v>23</v>
      </c>
      <c r="B52" s="7"/>
      <c r="C52" s="8"/>
      <c r="D52" s="9"/>
      <c r="E52" s="9"/>
      <c r="F52" s="10"/>
      <c r="G52" s="11">
        <f t="shared" si="19"/>
        <v>0</v>
      </c>
      <c r="H52" s="12">
        <f t="shared" si="17"/>
        <v>0</v>
      </c>
      <c r="I52" s="9"/>
      <c r="J52" s="9"/>
      <c r="K52" s="10"/>
      <c r="L52" s="11">
        <f t="shared" si="20"/>
        <v>0</v>
      </c>
      <c r="M52" s="12">
        <f t="shared" si="21"/>
        <v>0</v>
      </c>
      <c r="N52" s="13">
        <f>MAX(0,ROUND((B52+D52-I52)*$D$43,0))</f>
        <v>0</v>
      </c>
      <c r="O52" s="14">
        <f t="shared" si="18"/>
        <v>0</v>
      </c>
      <c r="P52" s="24">
        <f>SUM(O51:O52)</f>
        <v>0</v>
      </c>
      <c r="Q52" s="4"/>
    </row>
    <row r="53" spans="1:17" ht="13.5" thickBot="1" x14ac:dyDescent="0.25">
      <c r="A53" s="28" t="s">
        <v>24</v>
      </c>
      <c r="B53" s="29"/>
      <c r="C53" s="30"/>
      <c r="D53" s="31"/>
      <c r="E53" s="31"/>
      <c r="F53" s="32"/>
      <c r="G53" s="33">
        <f t="shared" si="19"/>
        <v>0</v>
      </c>
      <c r="H53" s="16">
        <f t="shared" si="17"/>
        <v>0</v>
      </c>
      <c r="I53" s="31"/>
      <c r="J53" s="31"/>
      <c r="K53" s="32"/>
      <c r="L53" s="33">
        <f t="shared" si="20"/>
        <v>0</v>
      </c>
      <c r="M53" s="16">
        <f t="shared" si="21"/>
        <v>0</v>
      </c>
      <c r="N53" s="34">
        <f>MAX(0,ROUND((B53+D53-I53)*$D$43,0))</f>
        <v>0</v>
      </c>
      <c r="O53" s="15">
        <f t="shared" si="18"/>
        <v>0</v>
      </c>
      <c r="P53" s="35">
        <f>O53</f>
        <v>0</v>
      </c>
      <c r="Q53" s="4"/>
    </row>
    <row r="54" spans="1:17" ht="13.5" thickBot="1" x14ac:dyDescent="0.25">
      <c r="A54" s="36" t="s">
        <v>25</v>
      </c>
      <c r="B54" s="37">
        <f>SUM(B46:B53)</f>
        <v>0</v>
      </c>
      <c r="C54" s="38">
        <f>SUM(C46:C53)</f>
        <v>0</v>
      </c>
      <c r="D54" s="37">
        <f>SUM(D46:D53)</f>
        <v>0</v>
      </c>
      <c r="E54" s="39"/>
      <c r="F54" s="40" t="s">
        <v>26</v>
      </c>
      <c r="G54" s="41" t="e">
        <f>H54/D54</f>
        <v>#DIV/0!</v>
      </c>
      <c r="H54" s="41">
        <f>SUM(H46:H53)</f>
        <v>0</v>
      </c>
      <c r="I54" s="37">
        <f>SUM(I46:I53)</f>
        <v>0</v>
      </c>
      <c r="J54" s="39"/>
      <c r="K54" s="40" t="s">
        <v>26</v>
      </c>
      <c r="L54" s="40" t="e">
        <f>M54/I54</f>
        <v>#DIV/0!</v>
      </c>
      <c r="M54" s="41">
        <f>SUM(M46:M53)</f>
        <v>0</v>
      </c>
      <c r="N54" s="38">
        <f>SUM(N46:N53)</f>
        <v>0</v>
      </c>
      <c r="O54" s="37">
        <f>SUM(O46:O53)</f>
        <v>0</v>
      </c>
      <c r="P54" s="42">
        <f>SUM(P46:P53)</f>
        <v>0</v>
      </c>
      <c r="Q54" s="4"/>
    </row>
    <row r="55" spans="1:17" x14ac:dyDescent="0.2">
      <c r="A55" s="3"/>
      <c r="B55" s="3"/>
      <c r="C55" s="3"/>
      <c r="D55" s="3"/>
      <c r="E55" s="3"/>
      <c r="F55" s="3"/>
      <c r="G55" s="3"/>
      <c r="H55" s="3"/>
      <c r="I55" s="3"/>
      <c r="J55" s="3"/>
      <c r="K55" s="3"/>
      <c r="L55" s="3"/>
      <c r="M55" s="3"/>
      <c r="N55" s="3"/>
      <c r="O55" s="3"/>
      <c r="P55" s="3"/>
      <c r="Q55" s="4"/>
    </row>
  </sheetData>
  <sheetProtection algorithmName="SHA-512" hashValue="fl/nGjhONkRAL5YCEkvr21Z1D5h8jVJb3v9PjvOEgjSxGs0jNuzQbcXgPnT/a3kdrcdSXU90TerQS+u8xN0U1Q==" saltValue="ykgFglnPq/89X64tVbcLeA==" spinCount="100000" sheet="1" formatColumns="0" formatRows="0"/>
  <protectedRanges>
    <protectedRange sqref="E4 E17 E30" name="Range1"/>
  </protectedRanges>
  <mergeCells count="7">
    <mergeCell ref="E30:P31"/>
    <mergeCell ref="E43:P44"/>
    <mergeCell ref="A1:P1"/>
    <mergeCell ref="A2:P2"/>
    <mergeCell ref="A3:P3"/>
    <mergeCell ref="E4:P5"/>
    <mergeCell ref="E17:P18"/>
  </mergeCells>
  <conditionalFormatting sqref="B4:P54">
    <cfRule type="cellIs" dxfId="0" priority="1" operator="lessThan">
      <formula>0</formula>
    </cfRule>
  </conditionalFormatting>
  <dataValidations count="1">
    <dataValidation type="custom" showInputMessage="1" showErrorMessage="1" sqref="D5 G7:H14 C10:C11 L33:M41 B15:D15 D18 G20:H27 C23:C24 B20:B27 B28:D28 D31 G33:H40 L46:M54 C36:C37 B33:B40 B41:D41 G46:H53 O46:O54 C49:C50 O20:O28 B54:D54 O33:O41 L20:M28 L7:M15 N54 N15 N28 N41 O7:O15 G41:I41 G28:I28 G54:I54 G15:I15" xr:uid="{68CF3536-38FA-4BF6-BB66-01975C561E4B}">
      <formula1>FALSE</formula1>
    </dataValidation>
  </dataValidations>
  <pageMargins left="0.7" right="0.7" top="0.75" bottom="0.75" header="0.3" footer="0.3"/>
  <pageSetup paperSize="9" orientation="portrait" r:id="rId1"/>
  <headerFooter>
    <oddHeader>&amp;C&amp;"Calibri"&amp;12&amp;K000000 OFFICIAL&amp;1#_x000D_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Goat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Vern Ezzy</dc:creator>
  <cp:lastModifiedBy>Amy Caswell</cp:lastModifiedBy>
  <dcterms:created xsi:type="dcterms:W3CDTF">2022-11-14T04:19:19Z</dcterms:created>
  <dcterms:modified xsi:type="dcterms:W3CDTF">2023-02-02T00:22:28Z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e5e930-3689-407f-94bb-aa72b0464462_Enabled">
    <vt:lpwstr>true</vt:lpwstr>
  </property>
  <property fmtid="{D5CDD505-2E9C-101B-9397-08002B2CF9AE}" pid="3" name="MSIP_Label_fae5e930-3689-407f-94bb-aa72b0464462_SetDate">
    <vt:lpwstr>2022-11-14T04:19:45Z</vt:lpwstr>
  </property>
  <property fmtid="{D5CDD505-2E9C-101B-9397-08002B2CF9AE}" pid="4" name="MSIP_Label_fae5e930-3689-407f-94bb-aa72b0464462_Method">
    <vt:lpwstr>Privileged</vt:lpwstr>
  </property>
  <property fmtid="{D5CDD505-2E9C-101B-9397-08002B2CF9AE}" pid="5" name="MSIP_Label_fae5e930-3689-407f-94bb-aa72b0464462_Name">
    <vt:lpwstr>UNCLASSIFIED</vt:lpwstr>
  </property>
  <property fmtid="{D5CDD505-2E9C-101B-9397-08002B2CF9AE}" pid="6" name="MSIP_Label_fae5e930-3689-407f-94bb-aa72b0464462_SiteId">
    <vt:lpwstr>e7412839-ab9e-45d0-b881-1d51e91eb398</vt:lpwstr>
  </property>
  <property fmtid="{D5CDD505-2E9C-101B-9397-08002B2CF9AE}" pid="7" name="MSIP_Label_fae5e930-3689-407f-94bb-aa72b0464462_ActionId">
    <vt:lpwstr>0e4beb4d-4558-41a2-9b79-e3572c47399e</vt:lpwstr>
  </property>
  <property fmtid="{D5CDD505-2E9C-101B-9397-08002B2CF9AE}" pid="8" name="MSIP_Label_fae5e930-3689-407f-94bb-aa72b0464462_ContentBits">
    <vt:lpwstr>0</vt:lpwstr>
  </property>
</Properties>
</file>